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Jahresübersicht" state="visible" r:id="rId4"/>
    <sheet sheetId="2" name="Urlaubsplanung" state="visible" r:id="rId5"/>
    <sheet sheetId="3" name="Projekttracker" state="visible" r:id="rId6"/>
    <sheet sheetId="4" name="Umsatz-Dashboard" state="visible" r:id="rId7"/>
    <sheet sheetId="5" name="Fristenkalender" state="visible" r:id="rId8"/>
    <sheet sheetId="6" name="Anleitung" state="visible" r:id="rId9"/>
  </sheets>
  <definedNames>
    <definedName name="_xlnm.Print_Area" localSheetId="2">'Projekttracker'!$A1:$V27</definedName>
    <definedName name="_xlnm.Print_Area" localSheetId="3">'Umsatz-Dashboard'!$A1:$H19</definedName>
    <definedName name="_xlnm.Print_Area" localSheetId="4">'Fristenkalender'!$A1:$F81</definedName>
    <definedName name="_xlnm.Print_Area" localSheetId="5">'Anleitung'!$A1:$B24</definedName>
  </definedNames>
  <calcPr calcId="171027"/>
</workbook>
</file>

<file path=xl/sharedStrings.xml><?xml version="1.0" encoding="utf-8"?>
<sst xmlns="http://schemas.openxmlformats.org/spreadsheetml/2006/main" count="822" uniqueCount="238">
  <si>
    <t>Jahresplaner Handwerk 2026</t>
  </si>
  <si>
    <t>Tag</t>
  </si>
  <si>
    <t>Jan</t>
  </si>
  <si>
    <t>Feb</t>
  </si>
  <si>
    <t>Mär</t>
  </si>
  <si>
    <t>Apr</t>
  </si>
  <si>
    <t>Mai</t>
  </si>
  <si>
    <t>Jun</t>
  </si>
  <si>
    <t>Jul</t>
  </si>
  <si>
    <t>Aug</t>
  </si>
  <si>
    <t>Sep</t>
  </si>
  <si>
    <t>Okt</t>
  </si>
  <si>
    <t>Nov</t>
  </si>
  <si>
    <t>Dez</t>
  </si>
  <si>
    <t>Do</t>
  </si>
  <si>
    <t>Neujahr</t>
  </si>
  <si>
    <t>So</t>
  </si>
  <si>
    <t>Mi</t>
  </si>
  <si>
    <t>Fr</t>
  </si>
  <si>
    <t>Tag der Arbeit</t>
  </si>
  <si>
    <t>Mo</t>
  </si>
  <si>
    <t>Sa</t>
  </si>
  <si>
    <t>Di</t>
  </si>
  <si>
    <t>Karfreitag</t>
  </si>
  <si>
    <t>Tag der Deutschen Einheit</t>
  </si>
  <si>
    <t>Ostermontag</t>
  </si>
  <si>
    <t>Christi Himmelfahrt</t>
  </si>
  <si>
    <t>Pfingstmontag</t>
  </si>
  <si>
    <t>1. Weihnachtstag</t>
  </si>
  <si>
    <t>2. Weihnachtstag</t>
  </si>
  <si>
    <t>Reformationstag</t>
  </si>
  <si>
    <t>Legende:</t>
  </si>
  <si>
    <t>Wochenende</t>
  </si>
  <si>
    <t>Feiertag</t>
  </si>
  <si>
    <t>Nicht verfügbar</t>
  </si>
  <si>
    <t>Urlaubsplanung 2026</t>
  </si>
  <si>
    <t>U = Urlaub</t>
  </si>
  <si>
    <t>K = Krank</t>
  </si>
  <si>
    <t>F = Feiertag</t>
  </si>
  <si>
    <t>W = Weiterbildung</t>
  </si>
  <si>
    <t>Mitarbeiter</t>
  </si>
  <si>
    <t>Anspruch</t>
  </si>
  <si>
    <t>Genommen</t>
  </si>
  <si>
    <t>Rest</t>
  </si>
  <si>
    <t>Monat</t>
  </si>
  <si>
    <t/>
  </si>
  <si>
    <t>Max Müller</t>
  </si>
  <si>
    <t>Anna Schmidt</t>
  </si>
  <si>
    <t>Thomas Wagner</t>
  </si>
  <si>
    <t>Lisa Becker</t>
  </si>
  <si>
    <t>Stefan Meier</t>
  </si>
  <si>
    <t>Gesamt</t>
  </si>
  <si>
    <t>Projekttracker 2026</t>
  </si>
  <si>
    <t>Projekt</t>
  </si>
  <si>
    <t>Auftraggeber</t>
  </si>
  <si>
    <t>Start</t>
  </si>
  <si>
    <t>Ende</t>
  </si>
  <si>
    <t>Status</t>
  </si>
  <si>
    <t>Budget (€)</t>
  </si>
  <si>
    <t>Ist-Kosten (€)</t>
  </si>
  <si>
    <t>Differenz (€)</t>
  </si>
  <si>
    <t>Fortschritt</t>
  </si>
  <si>
    <t>Gesamt:</t>
  </si>
  <si>
    <t>Status-Übersicht</t>
  </si>
  <si>
    <t>Angebote:</t>
  </si>
  <si>
    <t>Beauftragt:</t>
  </si>
  <si>
    <t>Laufend:</t>
  </si>
  <si>
    <t>Abgeschlossen:</t>
  </si>
  <si>
    <t>Umsatz-Dashboard 2026</t>
  </si>
  <si>
    <t>Jahresziel (€):</t>
  </si>
  <si>
    <t>Umsatz Plan (€)</t>
  </si>
  <si>
    <t>Umsatz Ist (€)</t>
  </si>
  <si>
    <t>Plan kumuliert (€)</t>
  </si>
  <si>
    <t>Ist kumuliert (€)</t>
  </si>
  <si>
    <t>Zielerreichung</t>
  </si>
  <si>
    <t>Januar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</si>
  <si>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</si>
  <si>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</si>
  <si>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</si>
  <si>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</si>
  <si>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</si>
  <si>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</si>
  <si>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</si>
  <si>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</si>
  <si>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</si>
  <si>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</si>
  <si>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Jahres-Summe</t>
  </si>
  <si>
    <t>Fristenkalender 2026</t>
  </si>
  <si>
    <t>Alle wichtigen Steuer- und Meldefristen auf einen Blick</t>
  </si>
  <si>
    <t>Frist / Abgabe</t>
  </si>
  <si>
    <t>Fällig am</t>
  </si>
  <si>
    <t>Turnus</t>
  </si>
  <si>
    <t>Hinweis</t>
  </si>
  <si>
    <t>UMSATZSTEUER-VORANMELDUNG (monatlich/vierteljährlich)</t>
  </si>
  <si>
    <t>USt-Voranmeldung Januar</t>
  </si>
  <si>
    <t>10.02.2026</t>
  </si>
  <si>
    <t>monatlich</t>
  </si>
  <si>
    <t>Dauerfristverlängerung: +1 Monat</t>
  </si>
  <si>
    <t>USt-Voranmeldung Februar</t>
  </si>
  <si>
    <t>10.03.2026</t>
  </si>
  <si>
    <t>USt-Voranmeldung März</t>
  </si>
  <si>
    <t>10.04.2026</t>
  </si>
  <si>
    <t>USt-Voranmeldung April</t>
  </si>
  <si>
    <t>11.05.2026</t>
  </si>
  <si>
    <t>10.05. ist Sonntag</t>
  </si>
  <si>
    <t>USt-Voranmeldung Mai</t>
  </si>
  <si>
    <t>10.06.2026</t>
  </si>
  <si>
    <t>USt-Voranmeldung Juni</t>
  </si>
  <si>
    <t>10.07.2026</t>
  </si>
  <si>
    <t>USt-Voranmeldung Juli</t>
  </si>
  <si>
    <t>10.08.2026</t>
  </si>
  <si>
    <t>USt-Voranmeldung August</t>
  </si>
  <si>
    <t>10.09.2026</t>
  </si>
  <si>
    <t>USt-Voranmeldung September</t>
  </si>
  <si>
    <t>12.10.2026</t>
  </si>
  <si>
    <t>10.10. ist Samstag</t>
  </si>
  <si>
    <t>USt-Voranmeldung Oktober</t>
  </si>
  <si>
    <t>10.11.2026</t>
  </si>
  <si>
    <t>USt-Voranmeldung November</t>
  </si>
  <si>
    <t>10.12.2026</t>
  </si>
  <si>
    <t>USt-Voranmeldung Dezember</t>
  </si>
  <si>
    <t>11.01.2027</t>
  </si>
  <si>
    <t>LOHNSTEUER-ANMELDUNG</t>
  </si>
  <si>
    <t>Lohnsteuer Januar</t>
  </si>
  <si>
    <t>Lohnsteuer Februar</t>
  </si>
  <si>
    <t>Lohnsteuer März</t>
  </si>
  <si>
    <t>Lohnsteuer April</t>
  </si>
  <si>
    <t>Lohnsteuer Mai</t>
  </si>
  <si>
    <t>Lohnsteuer Juni</t>
  </si>
  <si>
    <t>Lohnsteuer Juli</t>
  </si>
  <si>
    <t>Lohnsteuer August</t>
  </si>
  <si>
    <t>Lohnsteuer September</t>
  </si>
  <si>
    <t>Lohnsteuer Oktober</t>
  </si>
  <si>
    <t>Lohnsteuer November</t>
  </si>
  <si>
    <t>Lohnsteuer Dezember</t>
  </si>
  <si>
    <t>SOZIALVERSICHERUNGSBEITRÄGE</t>
  </si>
  <si>
    <t>SV-Beiträge Januar</t>
  </si>
  <si>
    <t>27.01.2026</t>
  </si>
  <si>
    <t>Drittletzter Bankarbeitstag</t>
  </si>
  <si>
    <t>SV-Beiträge Februar</t>
  </si>
  <si>
    <t>24.02.2026</t>
  </si>
  <si>
    <t>SV-Beiträge März</t>
  </si>
  <si>
    <t>27.03.2026</t>
  </si>
  <si>
    <t>SV-Beiträge April</t>
  </si>
  <si>
    <t>28.04.2026</t>
  </si>
  <si>
    <t>SV-Beiträge Mai</t>
  </si>
  <si>
    <t>27.05.2026</t>
  </si>
  <si>
    <t>SV-Beiträge Juni</t>
  </si>
  <si>
    <t>26.06.2026</t>
  </si>
  <si>
    <t>SV-Beiträge Juli</t>
  </si>
  <si>
    <t>29.07.2026</t>
  </si>
  <si>
    <t>SV-Beiträge August</t>
  </si>
  <si>
    <t>27.08.2026</t>
  </si>
  <si>
    <t>SV-Beiträge September</t>
  </si>
  <si>
    <t>28.09.2026</t>
  </si>
  <si>
    <t>SV-Beiträge Oktober</t>
  </si>
  <si>
    <t>29.10.2026</t>
  </si>
  <si>
    <t>SV-Beiträge November</t>
  </si>
  <si>
    <t>26.11.2026</t>
  </si>
  <si>
    <t>SV-Beiträge Dezember</t>
  </si>
  <si>
    <t>29.12.2026</t>
  </si>
  <si>
    <t>GEWERBESTEUER-VORAUSZAHLUNG</t>
  </si>
  <si>
    <t>Gewerbesteuer Q1</t>
  </si>
  <si>
    <t>16.02.2026</t>
  </si>
  <si>
    <t>vierteljährlich</t>
  </si>
  <si>
    <t>15.02. ist Sonntag</t>
  </si>
  <si>
    <t>Gewerbesteuer Q2</t>
  </si>
  <si>
    <t>15.05.2026</t>
  </si>
  <si>
    <t>Gewerbesteuer Q3</t>
  </si>
  <si>
    <t>17.08.2026</t>
  </si>
  <si>
    <t>15.08. ist Samstag</t>
  </si>
  <si>
    <t>Gewerbesteuer Q4</t>
  </si>
  <si>
    <t>16.11.2026</t>
  </si>
  <si>
    <t>15.11. ist Sonntag</t>
  </si>
  <si>
    <t>EINKOMMENSTEUER-VORAUSZAHLUNG</t>
  </si>
  <si>
    <t>Einkommensteuer Q1</t>
  </si>
  <si>
    <t>Einkommensteuer Q2</t>
  </si>
  <si>
    <t>Einkommensteuer Q3</t>
  </si>
  <si>
    <t>Einkommensteuer Q4</t>
  </si>
  <si>
    <t>GKV-MONATSMELDUNG</t>
  </si>
  <si>
    <t>GKV-Meldung für Januar</t>
  </si>
  <si>
    <t>06.02.2026</t>
  </si>
  <si>
    <t>Bis 6. des Folgemonats</t>
  </si>
  <si>
    <t>GKV-Meldung für Februar</t>
  </si>
  <si>
    <t>06.03.2026</t>
  </si>
  <si>
    <t>GKV-Meldung für März</t>
  </si>
  <si>
    <t>06.04.2026</t>
  </si>
  <si>
    <t>GKV-Meldung für April</t>
  </si>
  <si>
    <t>06.05.2026</t>
  </si>
  <si>
    <t>GKV-Meldung für Mai</t>
  </si>
  <si>
    <t>08.06.2026</t>
  </si>
  <si>
    <t>06.06. ist Samstag</t>
  </si>
  <si>
    <t>GKV-Meldung für Juni</t>
  </si>
  <si>
    <t>06.07.2026</t>
  </si>
  <si>
    <t>GKV-Meldung für Juli</t>
  </si>
  <si>
    <t>06.08.2026</t>
  </si>
  <si>
    <t>GKV-Meldung für August</t>
  </si>
  <si>
    <t>07.09.2026</t>
  </si>
  <si>
    <t>06.09. ist Sonntag</t>
  </si>
  <si>
    <t>GKV-Meldung für September</t>
  </si>
  <si>
    <t>06.10.2026</t>
  </si>
  <si>
    <t>GKV-Meldung für Oktober</t>
  </si>
  <si>
    <t>06.11.2026</t>
  </si>
  <si>
    <t>GKV-Meldung für November</t>
  </si>
  <si>
    <t>07.12.2026</t>
  </si>
  <si>
    <t>06.12. ist Sonntag</t>
  </si>
  <si>
    <t>GKV-Meldung für Dezember</t>
  </si>
  <si>
    <t>06.01.2027</t>
  </si>
  <si>
    <t>SONSTIGE FRISTEN</t>
  </si>
  <si>
    <t>Berufsgenossenschaft (Jahresmeldung)</t>
  </si>
  <si>
    <t>jährlich</t>
  </si>
  <si>
    <t>Entgeltmeldung für 2025</t>
  </si>
  <si>
    <t>TÜV/DEKRA Fahrzeuge</t>
  </si>
  <si>
    <t>individuell</t>
  </si>
  <si>
    <t>Termin selbst eintragen</t>
  </si>
  <si>
    <t>Kfz-Versicherung</t>
  </si>
  <si>
    <t>Wechsel bis 30.11.</t>
  </si>
  <si>
    <t>Handwerkskammer-Beitrag</t>
  </si>
  <si>
    <t>Termin je nach Kammer</t>
  </si>
  <si>
    <t>Gewerbeanmeldung prüfen</t>
  </si>
  <si>
    <t>Änderungen melden</t>
  </si>
  <si>
    <t>Betriebshaftpflicht</t>
  </si>
  <si>
    <t>Deckungssumme prüfen</t>
  </si>
  <si>
    <t>Hinweis: Fällt ein Termin auf Samstag/Sonntag/Feiertag, gilt der nächste Werktag. Alle Angaben ohne Gewähr.</t>
  </si>
  <si>
    <t>Anleitung: Jahresplaner Handwerk 2026</t>
  </si>
  <si>
    <t>Übersicht der Reiter</t>
  </si>
  <si>
    <t>1. Jahresübersicht: Vollständiger Kalender 2026 mit allen Feiertagen und Wochenenden. Nutzen Sie die freien Felder für Notizen, Termine und Meilensteine.</t>
  </si>
  <si>
    <t>2. Urlaubsplanung: Erfassen Sie die Urlaubszeiten aller Mitarbeiter. Tragen Sie U (Urlaub), K (Krank), F (Feiertag) oder W (Weiterbildung) in die jeweilige Kalenderwoche ein. Die Zusammenfassung (Genommen/Rest) wird automatisch berechnet.</t>
  </si>
  <si>
    <t>3. Projekttracker: Verwalten Sie alle Projekte mit Start/Ende, Status, Budget und Ist-Kosten. Der einfache Gantt-Chart zeigt automatisch den Projektzeitraum. Projekte über Budget werden rot markiert.</t>
  </si>
  <si>
    <t>4. Umsatz-Dashboard: Planen und verfolgen Sie Ihren Jahresumsatz. Tragen Sie Plan- und Ist-Werte monatlich ein. Kumulierte Werte und Zielerreichung werden automatisch berechnet.</t>
  </si>
  <si>
    <t>5. Fristenkalender: Alle wichtigen Steuer- und Meldefristen für 2026. Markieren Sie den Status (Offen/In Arbeit/Erledigt). Leere Datumsfelder können Sie individuell befüllen (z.B. TÜV-Termine).</t>
  </si>
  <si>
    <t>Tipps</t>
  </si>
  <si>
    <t>• Speichern Sie eine Kopie dieser Datei als Backup, bevor Sie Änderungen vornehmen.</t>
  </si>
  <si>
    <t>• Die Feiertage sind bundesweite Feiertage. Regionale Feiertage (z.B. Fronleichnam, Allerheiligen) können Sie manuell ergänzen.</t>
  </si>
  <si>
    <t>• Im Fristenkalender: Prüfen Sie Termine bei Ihrem Steuerberater — Fristverlängerungen und Sonderregelungen sind möglich.</t>
  </si>
  <si>
    <t>• Im Projekttracker: Aktualisieren Sie die Ist-Kosten regelmäßig für eine aussagekräftige Budget-Übersicht.</t>
  </si>
  <si>
    <t>• Im Umsatz-Dashboard: Das Jahresziel können Sie in Zelle C3 anpassen.</t>
  </si>
  <si>
    <t>Weitere Informationen und digitale Lösungen finden Sie auf werkstatt-ratgeber.de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</si>
</sst>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TT.MM.JJJJ"/>
    <numFmt numFmtId="165" formatCode="#.##0,00 €"/>
    <numFmt numFmtId="166" formatCode="0&quot;%&quot;"/>
    <numFmt numFmtId="167" formatCode="0,0&quot;%&quot;"/>
  </numFmts>
  <fonts count="23" x14ac:knownFonts="1">
    <font>
      <color theme="1"/>
      <family val="2"/>
      <scheme val="minor"/>
      <sz val="11"/>
      <name val="Calibri"/>
    </font>
    <font>
      <b/>
      <color rgb="FF0D9488"/>
      <sz val="18"/>
      <name val="Calibri"/>
    </font>
    <font>
      <b/>
      <color rgb="FFFFFFFF"/>
      <sz val="12"/>
      <name val="Calibri"/>
    </font>
    <font>
      <b/>
      <color rgb="FF0F172A"/>
      <sz val="11"/>
      <name val="Calibri"/>
    </font>
    <font>
      <color rgb="FF374151"/>
      <sz val="9"/>
      <name val="Calibri"/>
    </font>
    <font>
      <b/>
      <color rgb="FFEF4444"/>
      <sz val="8"/>
      <name val="Calibri"/>
    </font>
    <font>
      <color rgb="FF9CA3AF"/>
      <sz val="9"/>
      <name val="Calibri"/>
    </font>
    <font>
      <color rgb="FF374151"/>
      <sz val="8"/>
      <name val="Calibri"/>
    </font>
    <font>
      <sz val="9"/>
      <name val="Calibri"/>
    </font>
    <font>
      <color rgb="FFEF4444"/>
      <sz val="9"/>
      <name val="Calibri"/>
    </font>
    <font>
      <b/>
      <color rgb="FF0D9488"/>
      <sz val="16"/>
      <name val="Calibri"/>
    </font>
    <font>
      <color rgb="FF3B82F6"/>
      <sz val="9"/>
      <name val="Calibri"/>
    </font>
    <font>
      <color rgb="FFF59E0B"/>
      <sz val="9"/>
      <name val="Calibri"/>
    </font>
    <font>
      <color rgb="FF10B981"/>
      <sz val="9"/>
      <name val="Calibri"/>
    </font>
    <font>
      <color rgb="FF9CA3AF"/>
      <sz val="7"/>
      <name val="Calibri"/>
    </font>
    <font>
      <color rgb="FF0F172A"/>
      <sz val="11"/>
      <name val="Calibri"/>
    </font>
    <font>
      <color rgb="FF0D9488"/>
      <sz val="10"/>
      <name val="Calibri"/>
    </font>
    <font>
      <b/>
      <color rgb="FF0F172A"/>
      <sz val="13"/>
      <name val="Calibri"/>
    </font>
    <font>
      <b/>
      <color rgb="FF0D9488"/>
      <sz val="14"/>
      <name val="Calibri"/>
    </font>
    <font>
      <i/>
      <color rgb="FF6B7280"/>
      <sz val="11"/>
      <name val="Calibri"/>
    </font>
    <font>
      <b/>
      <color rgb="FF0D9488"/>
      <sz val="11"/>
      <name val="Calibri"/>
    </font>
    <font>
      <i/>
      <color rgb="FF9CA3AF"/>
      <sz val="9"/>
      <name val="Calibri"/>
    </font>
    <font>
      <color rgb="FF374151"/>
      <sz val="11"/>
      <name val="Calibri"/>
    </font>
  </fonts>
  <fills count="14">
    <fill>
      <patternFill patternType="none"/>
    </fill>
    <fill>
      <patternFill patternType="gray125"/>
    </fill>
    <fill>
      <patternFill patternType="solid">
        <fgColor rgb="FF0D9488"/>
      </patternFill>
    </fill>
    <fill>
      <patternFill patternType="solid">
        <fgColor rgb="FFFEE2E2"/>
      </patternFill>
    </fill>
    <fill>
      <patternFill patternType="solid">
        <fgColor rgb="FFF1F5F9"/>
      </patternFill>
    </fill>
    <fill>
      <patternFill patternType="solid">
        <fgColor rgb="FFFFFFFF"/>
      </patternFill>
    </fill>
    <fill>
      <patternFill patternType="solid">
        <fgColor rgb="FFE2E8F0"/>
      </patternFill>
    </fill>
    <fill>
      <patternFill patternType="solid">
        <fgColor rgb="FFDBEAFE"/>
      </patternFill>
    </fill>
    <fill>
      <patternFill patternType="solid">
        <fgColor rgb="FFFFFBEB"/>
      </patternFill>
    </fill>
    <fill>
      <patternFill patternType="solid">
        <fgColor rgb="FFD1FAE5"/>
      </patternFill>
    </fill>
    <fill>
      <patternFill patternType="solid">
        <fgColor rgb="FFFFF3CD"/>
      </patternFill>
    </fill>
    <fill>
      <patternFill patternType="solid">
        <fgColor rgb="FFF8F9FA"/>
      </patternFill>
    </fill>
    <fill>
      <patternFill patternType="solid">
        <fgColor rgb="FFE6FFFA"/>
      </patternFill>
    </fill>
    <fill>
      <patternFill patternType="solid">
        <fgColor rgb="FFFFFDF7"/>
      </patternFill>
    </fill>
  </fills>
  <borders count="3">
    <border>
      <left/>
      <right/>
      <top/>
      <bottom/>
      <diagonal/>
    </border>
    <border>
      <left style="thin">
        <color rgb="FFE2E8F0"/>
      </left>
      <right style="thin">
        <color rgb="FFE2E8F0"/>
      </right>
      <top style="thin">
        <color rgb="FFE2E8F0"/>
      </top>
      <bottom style="thin">
        <color rgb="FFE2E8F0"/>
      </bottom>
      <diagonal/>
    </border>
    <border>
      <left style="medium">
        <color rgb="FF0D9488"/>
      </left>
      <right style="medium">
        <color rgb="FF0D9488"/>
      </right>
      <top style="medium">
        <color rgb="FF0D9488"/>
      </top>
      <bottom style="medium">
        <color rgb="FF0D9488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vertical="center"/>
    </xf>
    <xf numFmtId="0" fontId="6" fillId="4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7" fillId="5" borderId="1" xfId="0" applyFont="1" applyFill="1" applyBorder="1" applyAlignment="1" applyProtection="1">
      <alignment vertical="center"/>
      <protection locked="0"/>
    </xf>
    <xf numFmtId="0" fontId="0" fillId="6" borderId="1" xfId="0" applyFill="1" applyBorder="1"/>
    <xf numFmtId="0" fontId="3" fillId="0" borderId="0" xfId="0" applyFont="1"/>
    <xf numFmtId="0" fontId="8" fillId="4" borderId="1" xfId="0" applyFont="1" applyFill="1" applyBorder="1"/>
    <xf numFmtId="0" fontId="9" fillId="3" borderId="1" xfId="0" applyFont="1" applyFill="1" applyBorder="1"/>
    <xf numFmtId="0" fontId="8" fillId="6" borderId="1" xfId="0" applyFont="1" applyFill="1" applyBorder="1"/>
    <xf numFmtId="0" fontId="10" fillId="0" borderId="0" xfId="0" applyFont="1"/>
    <xf numFmtId="0" fontId="11" fillId="7" borderId="1" xfId="0" applyFont="1" applyFill="1" applyBorder="1"/>
    <xf numFmtId="0" fontId="12" fillId="8" borderId="1" xfId="0" applyFont="1" applyFill="1" applyBorder="1"/>
    <xf numFmtId="0" fontId="13" fillId="9" borderId="1" xfId="0" applyFont="1" applyFill="1" applyBorder="1"/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/>
    <xf numFmtId="0" fontId="0" fillId="0" borderId="1" xfId="0" applyBorder="1"/>
    <xf numFmtId="0" fontId="14" fillId="0" borderId="1" xfId="0" applyFont="1" applyBorder="1" applyAlignment="1">
      <alignment horizontal="center"/>
    </xf>
    <xf numFmtId="0" fontId="3" fillId="10" borderId="1" xfId="0" applyFont="1" applyFill="1" applyBorder="1" applyAlignment="1">
      <alignment vertical="center"/>
    </xf>
    <xf numFmtId="0" fontId="3" fillId="10" borderId="1" xfId="0" applyFont="1" applyFill="1" applyBorder="1" applyAlignment="1">
      <alignment horizontal="center" vertical="center"/>
    </xf>
    <xf numFmtId="0" fontId="8" fillId="10" borderId="1" xfId="0" applyFont="1" applyFill="1" applyBorder="1" applyAlignment="1">
      <alignment horizontal="center" vertical="center"/>
    </xf>
    <xf numFmtId="0" fontId="15" fillId="11" borderId="1" xfId="0" applyFont="1" applyFill="1" applyBorder="1" applyAlignment="1" applyProtection="1">
      <alignment horizontal="center" vertical="center"/>
    </xf>
    <xf numFmtId="0" fontId="3" fillId="0" borderId="2" xfId="0" applyFont="1" applyBorder="1"/>
    <xf numFmtId="0" fontId="3" fillId="12" borderId="2" xfId="0" applyFont="1" applyFill="1" applyBorder="1"/>
    <xf numFmtId="0" fontId="3" fillId="10" borderId="1" xfId="0" applyFont="1" applyFill="1" applyBorder="1" applyAlignment="1">
      <alignment horizontal="left" vertical="center"/>
    </xf>
    <xf numFmtId="164" fontId="3" fillId="10" borderId="1" xfId="0" applyNumberFormat="1" applyFont="1" applyFill="1" applyBorder="1" applyAlignment="1">
      <alignment horizontal="left" vertical="center"/>
    </xf>
    <xf numFmtId="165" fontId="3" fillId="10" borderId="1" xfId="0" applyNumberFormat="1" applyFont="1" applyFill="1" applyBorder="1" applyAlignment="1">
      <alignment horizontal="right" vertical="center"/>
    </xf>
    <xf numFmtId="165" fontId="15" fillId="11" borderId="1" xfId="0" applyNumberFormat="1" applyFont="1" applyFill="1" applyBorder="1" applyAlignment="1" applyProtection="1">
      <alignment horizontal="right" vertical="center"/>
    </xf>
    <xf numFmtId="166" fontId="3" fillId="10" borderId="1" xfId="0" applyNumberFormat="1" applyFont="1" applyFill="1" applyBorder="1" applyAlignment="1">
      <alignment horizontal="right" vertical="center"/>
    </xf>
    <xf numFmtId="0" fontId="1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165" fontId="3" fillId="12" borderId="2" xfId="0" applyNumberFormat="1" applyFont="1" applyFill="1" applyBorder="1"/>
    <xf numFmtId="0" fontId="17" fillId="0" borderId="0" xfId="0" applyFont="1"/>
    <xf numFmtId="0" fontId="15" fillId="0" borderId="0" xfId="0" applyFont="1"/>
    <xf numFmtId="0" fontId="3" fillId="0" borderId="1" xfId="0" applyFont="1" applyBorder="1" applyAlignment="1">
      <alignment vertical="center"/>
    </xf>
    <xf numFmtId="167" fontId="15" fillId="11" borderId="1" xfId="0" applyNumberFormat="1" applyFont="1" applyFill="1" applyBorder="1" applyAlignment="1" applyProtection="1">
      <alignment horizontal="center" vertical="center"/>
    </xf>
    <xf numFmtId="0" fontId="3" fillId="13" borderId="1" xfId="0" applyFont="1" applyFill="1" applyBorder="1" applyAlignment="1">
      <alignment vertical="center"/>
    </xf>
    <xf numFmtId="167" fontId="18" fillId="12" borderId="2" xfId="0" applyNumberFormat="1" applyFont="1" applyFill="1" applyBorder="1" applyAlignment="1">
      <alignment horizontal="center" vertical="center"/>
    </xf>
    <xf numFmtId="0" fontId="19" fillId="0" borderId="0" xfId="0" applyFont="1"/>
    <xf numFmtId="0" fontId="20" fillId="12" borderId="1" xfId="0" applyFont="1" applyFill="1" applyBorder="1" applyAlignment="1">
      <alignment vertical="center"/>
    </xf>
    <xf numFmtId="0" fontId="15" fillId="0" borderId="1" xfId="0" applyFont="1" applyBorder="1" applyAlignment="1">
      <alignment vertical="center"/>
    </xf>
    <xf numFmtId="0" fontId="15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vertical="center" wrapText="1"/>
    </xf>
    <xf numFmtId="0" fontId="21" fillId="0" borderId="0" xfId="0" applyFont="1"/>
    <xf numFmtId="0" fontId="10" fillId="0" borderId="0" xfId="0" applyFont="1" applyAlignment="1">
      <alignment vertical="top" wrapText="1"/>
    </xf>
    <xf numFmtId="0" fontId="17" fillId="0" borderId="0" xfId="0" applyFont="1" applyAlignment="1">
      <alignment vertical="top" wrapText="1"/>
    </xf>
    <xf numFmtId="0" fontId="22" fillId="0" borderId="0" xfId="0" applyFont="1" applyAlignment="1">
      <alignment vertical="top" wrapText="1"/>
    </xf>
    <xf numFmtId="0" fontId="20" fillId="0" borderId="0" xfId="0" applyFont="1" applyAlignment="1">
      <alignment vertical="top" wrapText="1"/>
    </xf>
  </cellXfs>
  <cellStyles count="1">
    <cellStyle name="Normal" xfId="0" builtinId="0"/>
  </cellStyles>
  <dxfs count="260"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  <dxf>
      <font>
        <b/>
        <color rgb="FF10B981"/>
      </font>
      <fill>
        <patternFill patternType="solid">
          <fgColor rgb="FFD1FAE5"/>
        </patternFill>
      </fill>
    </dxf>
    <dxf>
      <font>
        <b/>
        <color rgb="FFEF4444"/>
      </font>
      <fill>
        <patternFill patternType="solid">
          <fgColor rgb="FFFEE2E2"/>
        </patternFill>
      </fill>
    </dxf>
    <dxf>
      <font>
        <b/>
        <color rgb="FFF59E0B"/>
      </font>
      <fill>
        <patternFill patternType="solid">
          <fgColor rgb="FFFFFBEB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D9488"/>
    <pageSetUpPr fitToPage="1"/>
  </sheetPr>
  <dimension ref="A1:Y36"/>
  <sheetFormatPr defaultRowHeight="15" outlineLevelRow="0" outlineLevelCol="0" x14ac:dyDescent="55"/>
  <cols>
    <col min="1" max="2" width="5" customWidth="1"/>
    <col min="3" max="3" width="12" customWidth="1"/>
    <col min="4" max="4" width="5" customWidth="1"/>
    <col min="5" max="5" width="12" customWidth="1"/>
    <col min="6" max="6" width="5" customWidth="1"/>
    <col min="7" max="7" width="12" customWidth="1"/>
    <col min="8" max="8" width="5" customWidth="1"/>
    <col min="9" max="9" width="12" customWidth="1"/>
    <col min="10" max="10" width="5" customWidth="1"/>
    <col min="11" max="11" width="12" customWidth="1"/>
    <col min="12" max="12" width="5" customWidth="1"/>
    <col min="13" max="13" width="12" customWidth="1"/>
    <col min="14" max="14" width="5" customWidth="1"/>
    <col min="15" max="15" width="12" customWidth="1"/>
    <col min="16" max="16" width="5" customWidth="1"/>
    <col min="17" max="17" width="12" customWidth="1"/>
    <col min="18" max="18" width="5" customWidth="1"/>
    <col min="19" max="19" width="12" customWidth="1"/>
    <col min="20" max="20" width="5" customWidth="1"/>
    <col min="21" max="21" width="12" customWidth="1"/>
    <col min="22" max="22" width="5" customWidth="1"/>
    <col min="23" max="23" width="12" customWidth="1"/>
    <col min="24" max="24" width="5" customWidth="1"/>
    <col min="25" max="25" width="12" customWidth="1"/>
  </cols>
  <sheetData>
    <row r="1" ht="32" customHeight="1" spans="1:2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3" ht="24" customHeight="1" spans="1:25" x14ac:dyDescent="0.25">
      <c r="A3" s="2" t="s">
        <v>1</v>
      </c>
      <c r="B3" s="2" t="s">
        <v>2</v>
      </c>
      <c r="C3" s="2"/>
      <c r="D3" s="2" t="s">
        <v>3</v>
      </c>
      <c r="E3" s="2"/>
      <c r="F3" s="2" t="s">
        <v>4</v>
      </c>
      <c r="G3" s="2"/>
      <c r="H3" s="2" t="s">
        <v>5</v>
      </c>
      <c r="I3" s="2"/>
      <c r="J3" s="2" t="s">
        <v>6</v>
      </c>
      <c r="K3" s="2"/>
      <c r="L3" s="2" t="s">
        <v>7</v>
      </c>
      <c r="M3" s="2"/>
      <c r="N3" s="2" t="s">
        <v>8</v>
      </c>
      <c r="O3" s="2"/>
      <c r="P3" s="2" t="s">
        <v>9</v>
      </c>
      <c r="Q3" s="2"/>
      <c r="R3" s="2" t="s">
        <v>10</v>
      </c>
      <c r="S3" s="2"/>
      <c r="T3" s="2" t="s">
        <v>11</v>
      </c>
      <c r="U3" s="2"/>
      <c r="V3" s="2" t="s">
        <v>12</v>
      </c>
      <c r="W3" s="2"/>
      <c r="X3" s="2" t="s">
        <v>13</v>
      </c>
      <c r="Y3" s="2"/>
    </row>
    <row r="4" ht="18" customHeight="1" spans="1:25" x14ac:dyDescent="0.25">
      <c r="A4" s="3">
        <v>1</v>
      </c>
      <c r="B4" s="4" t="s">
        <v>14</v>
      </c>
      <c r="C4" s="5" t="s">
        <v>15</v>
      </c>
      <c r="D4" s="6" t="s">
        <v>16</v>
      </c>
      <c r="E4" s="7"/>
      <c r="F4" s="6" t="s">
        <v>16</v>
      </c>
      <c r="G4" s="7"/>
      <c r="H4" s="8" t="s">
        <v>17</v>
      </c>
      <c r="I4" s="9"/>
      <c r="J4" s="4" t="s">
        <v>18</v>
      </c>
      <c r="K4" s="5" t="s">
        <v>19</v>
      </c>
      <c r="L4" s="8" t="s">
        <v>20</v>
      </c>
      <c r="M4" s="9"/>
      <c r="N4" s="8" t="s">
        <v>17</v>
      </c>
      <c r="O4" s="9"/>
      <c r="P4" s="6" t="s">
        <v>21</v>
      </c>
      <c r="Q4" s="7"/>
      <c r="R4" s="8" t="s">
        <v>22</v>
      </c>
      <c r="S4" s="9"/>
      <c r="T4" s="8" t="s">
        <v>14</v>
      </c>
      <c r="U4" s="9"/>
      <c r="V4" s="6" t="s">
        <v>16</v>
      </c>
      <c r="W4" s="7"/>
      <c r="X4" s="8" t="s">
        <v>22</v>
      </c>
      <c r="Y4" s="9"/>
    </row>
    <row r="5" ht="18" customHeight="1" spans="1:25" x14ac:dyDescent="0.25">
      <c r="A5" s="3">
        <v>2</v>
      </c>
      <c r="B5" s="8" t="s">
        <v>18</v>
      </c>
      <c r="C5" s="9"/>
      <c r="D5" s="8" t="s">
        <v>20</v>
      </c>
      <c r="E5" s="9"/>
      <c r="F5" s="8" t="s">
        <v>20</v>
      </c>
      <c r="G5" s="9"/>
      <c r="H5" s="8" t="s">
        <v>14</v>
      </c>
      <c r="I5" s="9"/>
      <c r="J5" s="6" t="s">
        <v>21</v>
      </c>
      <c r="K5" s="7"/>
      <c r="L5" s="8" t="s">
        <v>22</v>
      </c>
      <c r="M5" s="9"/>
      <c r="N5" s="8" t="s">
        <v>14</v>
      </c>
      <c r="O5" s="9"/>
      <c r="P5" s="6" t="s">
        <v>16</v>
      </c>
      <c r="Q5" s="7"/>
      <c r="R5" s="8" t="s">
        <v>17</v>
      </c>
      <c r="S5" s="9"/>
      <c r="T5" s="8" t="s">
        <v>18</v>
      </c>
      <c r="U5" s="9"/>
      <c r="V5" s="8" t="s">
        <v>20</v>
      </c>
      <c r="W5" s="9"/>
      <c r="X5" s="8" t="s">
        <v>17</v>
      </c>
      <c r="Y5" s="9"/>
    </row>
    <row r="6" ht="18" customHeight="1" spans="1:25" x14ac:dyDescent="0.25">
      <c r="A6" s="3">
        <v>3</v>
      </c>
      <c r="B6" s="6" t="s">
        <v>21</v>
      </c>
      <c r="C6" s="7"/>
      <c r="D6" s="8" t="s">
        <v>22</v>
      </c>
      <c r="E6" s="9"/>
      <c r="F6" s="8" t="s">
        <v>22</v>
      </c>
      <c r="G6" s="9"/>
      <c r="H6" s="4" t="s">
        <v>18</v>
      </c>
      <c r="I6" s="5" t="s">
        <v>23</v>
      </c>
      <c r="J6" s="6" t="s">
        <v>16</v>
      </c>
      <c r="K6" s="7"/>
      <c r="L6" s="8" t="s">
        <v>17</v>
      </c>
      <c r="M6" s="9"/>
      <c r="N6" s="8" t="s">
        <v>18</v>
      </c>
      <c r="O6" s="9"/>
      <c r="P6" s="8" t="s">
        <v>20</v>
      </c>
      <c r="Q6" s="9"/>
      <c r="R6" s="8" t="s">
        <v>14</v>
      </c>
      <c r="S6" s="9"/>
      <c r="T6" s="4" t="s">
        <v>21</v>
      </c>
      <c r="U6" s="5" t="s">
        <v>24</v>
      </c>
      <c r="V6" s="8" t="s">
        <v>22</v>
      </c>
      <c r="W6" s="9"/>
      <c r="X6" s="8" t="s">
        <v>14</v>
      </c>
      <c r="Y6" s="9"/>
    </row>
    <row r="7" ht="18" customHeight="1" spans="1:25" x14ac:dyDescent="0.25">
      <c r="A7" s="3">
        <v>4</v>
      </c>
      <c r="B7" s="6" t="s">
        <v>16</v>
      </c>
      <c r="C7" s="7"/>
      <c r="D7" s="8" t="s">
        <v>17</v>
      </c>
      <c r="E7" s="9"/>
      <c r="F7" s="8" t="s">
        <v>17</v>
      </c>
      <c r="G7" s="9"/>
      <c r="H7" s="6" t="s">
        <v>21</v>
      </c>
      <c r="I7" s="7"/>
      <c r="J7" s="8" t="s">
        <v>20</v>
      </c>
      <c r="K7" s="9"/>
      <c r="L7" s="8" t="s">
        <v>14</v>
      </c>
      <c r="M7" s="9"/>
      <c r="N7" s="6" t="s">
        <v>21</v>
      </c>
      <c r="O7" s="7"/>
      <c r="P7" s="8" t="s">
        <v>22</v>
      </c>
      <c r="Q7" s="9"/>
      <c r="R7" s="8" t="s">
        <v>18</v>
      </c>
      <c r="S7" s="9"/>
      <c r="T7" s="6" t="s">
        <v>16</v>
      </c>
      <c r="U7" s="7"/>
      <c r="V7" s="8" t="s">
        <v>17</v>
      </c>
      <c r="W7" s="9"/>
      <c r="X7" s="8" t="s">
        <v>18</v>
      </c>
      <c r="Y7" s="9"/>
    </row>
    <row r="8" ht="18" customHeight="1" spans="1:25" x14ac:dyDescent="0.25">
      <c r="A8" s="3">
        <v>5</v>
      </c>
      <c r="B8" s="8" t="s">
        <v>20</v>
      </c>
      <c r="C8" s="9"/>
      <c r="D8" s="8" t="s">
        <v>14</v>
      </c>
      <c r="E8" s="9"/>
      <c r="F8" s="8" t="s">
        <v>14</v>
      </c>
      <c r="G8" s="9"/>
      <c r="H8" s="6" t="s">
        <v>16</v>
      </c>
      <c r="I8" s="7"/>
      <c r="J8" s="8" t="s">
        <v>22</v>
      </c>
      <c r="K8" s="9"/>
      <c r="L8" s="8" t="s">
        <v>18</v>
      </c>
      <c r="M8" s="9"/>
      <c r="N8" s="6" t="s">
        <v>16</v>
      </c>
      <c r="O8" s="7"/>
      <c r="P8" s="8" t="s">
        <v>17</v>
      </c>
      <c r="Q8" s="9"/>
      <c r="R8" s="6" t="s">
        <v>21</v>
      </c>
      <c r="S8" s="7"/>
      <c r="T8" s="8" t="s">
        <v>20</v>
      </c>
      <c r="U8" s="9"/>
      <c r="V8" s="8" t="s">
        <v>14</v>
      </c>
      <c r="W8" s="9"/>
      <c r="X8" s="6" t="s">
        <v>21</v>
      </c>
      <c r="Y8" s="7"/>
    </row>
    <row r="9" ht="18" customHeight="1" spans="1:25" x14ac:dyDescent="0.25">
      <c r="A9" s="3">
        <v>6</v>
      </c>
      <c r="B9" s="8" t="s">
        <v>22</v>
      </c>
      <c r="C9" s="9"/>
      <c r="D9" s="8" t="s">
        <v>18</v>
      </c>
      <c r="E9" s="9"/>
      <c r="F9" s="8" t="s">
        <v>18</v>
      </c>
      <c r="G9" s="9"/>
      <c r="H9" s="4" t="s">
        <v>20</v>
      </c>
      <c r="I9" s="5" t="s">
        <v>25</v>
      </c>
      <c r="J9" s="8" t="s">
        <v>17</v>
      </c>
      <c r="K9" s="9"/>
      <c r="L9" s="6" t="s">
        <v>21</v>
      </c>
      <c r="M9" s="7"/>
      <c r="N9" s="8" t="s">
        <v>20</v>
      </c>
      <c r="O9" s="9"/>
      <c r="P9" s="8" t="s">
        <v>14</v>
      </c>
      <c r="Q9" s="9"/>
      <c r="R9" s="6" t="s">
        <v>16</v>
      </c>
      <c r="S9" s="7"/>
      <c r="T9" s="8" t="s">
        <v>22</v>
      </c>
      <c r="U9" s="9"/>
      <c r="V9" s="8" t="s">
        <v>18</v>
      </c>
      <c r="W9" s="9"/>
      <c r="X9" s="6" t="s">
        <v>16</v>
      </c>
      <c r="Y9" s="7"/>
    </row>
    <row r="10" ht="18" customHeight="1" spans="1:25" x14ac:dyDescent="0.25">
      <c r="A10" s="3">
        <v>7</v>
      </c>
      <c r="B10" s="8" t="s">
        <v>17</v>
      </c>
      <c r="C10" s="9"/>
      <c r="D10" s="6" t="s">
        <v>21</v>
      </c>
      <c r="E10" s="7"/>
      <c r="F10" s="6" t="s">
        <v>21</v>
      </c>
      <c r="G10" s="7"/>
      <c r="H10" s="8" t="s">
        <v>22</v>
      </c>
      <c r="I10" s="9"/>
      <c r="J10" s="8" t="s">
        <v>14</v>
      </c>
      <c r="K10" s="9"/>
      <c r="L10" s="6" t="s">
        <v>16</v>
      </c>
      <c r="M10" s="7"/>
      <c r="N10" s="8" t="s">
        <v>22</v>
      </c>
      <c r="O10" s="9"/>
      <c r="P10" s="8" t="s">
        <v>18</v>
      </c>
      <c r="Q10" s="9"/>
      <c r="R10" s="8" t="s">
        <v>20</v>
      </c>
      <c r="S10" s="9"/>
      <c r="T10" s="8" t="s">
        <v>17</v>
      </c>
      <c r="U10" s="9"/>
      <c r="V10" s="6" t="s">
        <v>21</v>
      </c>
      <c r="W10" s="7"/>
      <c r="X10" s="8" t="s">
        <v>20</v>
      </c>
      <c r="Y10" s="9"/>
    </row>
    <row r="11" ht="18" customHeight="1" spans="1:25" x14ac:dyDescent="0.25">
      <c r="A11" s="3">
        <v>8</v>
      </c>
      <c r="B11" s="8" t="s">
        <v>14</v>
      </c>
      <c r="C11" s="9"/>
      <c r="D11" s="6" t="s">
        <v>16</v>
      </c>
      <c r="E11" s="7"/>
      <c r="F11" s="6" t="s">
        <v>16</v>
      </c>
      <c r="G11" s="7"/>
      <c r="H11" s="8" t="s">
        <v>17</v>
      </c>
      <c r="I11" s="9"/>
      <c r="J11" s="8" t="s">
        <v>18</v>
      </c>
      <c r="K11" s="9"/>
      <c r="L11" s="8" t="s">
        <v>20</v>
      </c>
      <c r="M11" s="9"/>
      <c r="N11" s="8" t="s">
        <v>17</v>
      </c>
      <c r="O11" s="9"/>
      <c r="P11" s="6" t="s">
        <v>21</v>
      </c>
      <c r="Q11" s="7"/>
      <c r="R11" s="8" t="s">
        <v>22</v>
      </c>
      <c r="S11" s="9"/>
      <c r="T11" s="8" t="s">
        <v>14</v>
      </c>
      <c r="U11" s="9"/>
      <c r="V11" s="6" t="s">
        <v>16</v>
      </c>
      <c r="W11" s="7"/>
      <c r="X11" s="8" t="s">
        <v>22</v>
      </c>
      <c r="Y11" s="9"/>
    </row>
    <row r="12" ht="18" customHeight="1" spans="1:25" x14ac:dyDescent="0.25">
      <c r="A12" s="3">
        <v>9</v>
      </c>
      <c r="B12" s="8" t="s">
        <v>18</v>
      </c>
      <c r="C12" s="9"/>
      <c r="D12" s="8" t="s">
        <v>20</v>
      </c>
      <c r="E12" s="9"/>
      <c r="F12" s="8" t="s">
        <v>20</v>
      </c>
      <c r="G12" s="9"/>
      <c r="H12" s="8" t="s">
        <v>14</v>
      </c>
      <c r="I12" s="9"/>
      <c r="J12" s="6" t="s">
        <v>21</v>
      </c>
      <c r="K12" s="7"/>
      <c r="L12" s="8" t="s">
        <v>22</v>
      </c>
      <c r="M12" s="9"/>
      <c r="N12" s="8" t="s">
        <v>14</v>
      </c>
      <c r="O12" s="9"/>
      <c r="P12" s="6" t="s">
        <v>16</v>
      </c>
      <c r="Q12" s="7"/>
      <c r="R12" s="8" t="s">
        <v>17</v>
      </c>
      <c r="S12" s="9"/>
      <c r="T12" s="8" t="s">
        <v>18</v>
      </c>
      <c r="U12" s="9"/>
      <c r="V12" s="8" t="s">
        <v>20</v>
      </c>
      <c r="W12" s="9"/>
      <c r="X12" s="8" t="s">
        <v>17</v>
      </c>
      <c r="Y12" s="9"/>
    </row>
    <row r="13" ht="18" customHeight="1" spans="1:25" x14ac:dyDescent="0.25">
      <c r="A13" s="3">
        <v>10</v>
      </c>
      <c r="B13" s="6" t="s">
        <v>21</v>
      </c>
      <c r="C13" s="7"/>
      <c r="D13" s="8" t="s">
        <v>22</v>
      </c>
      <c r="E13" s="9"/>
      <c r="F13" s="8" t="s">
        <v>22</v>
      </c>
      <c r="G13" s="9"/>
      <c r="H13" s="8" t="s">
        <v>18</v>
      </c>
      <c r="I13" s="9"/>
      <c r="J13" s="6" t="s">
        <v>16</v>
      </c>
      <c r="K13" s="7"/>
      <c r="L13" s="8" t="s">
        <v>17</v>
      </c>
      <c r="M13" s="9"/>
      <c r="N13" s="8" t="s">
        <v>18</v>
      </c>
      <c r="O13" s="9"/>
      <c r="P13" s="8" t="s">
        <v>20</v>
      </c>
      <c r="Q13" s="9"/>
      <c r="R13" s="8" t="s">
        <v>14</v>
      </c>
      <c r="S13" s="9"/>
      <c r="T13" s="6" t="s">
        <v>21</v>
      </c>
      <c r="U13" s="7"/>
      <c r="V13" s="8" t="s">
        <v>22</v>
      </c>
      <c r="W13" s="9"/>
      <c r="X13" s="8" t="s">
        <v>14</v>
      </c>
      <c r="Y13" s="9"/>
    </row>
    <row r="14" ht="18" customHeight="1" spans="1:25" x14ac:dyDescent="0.25">
      <c r="A14" s="3">
        <v>11</v>
      </c>
      <c r="B14" s="6" t="s">
        <v>16</v>
      </c>
      <c r="C14" s="7"/>
      <c r="D14" s="8" t="s">
        <v>17</v>
      </c>
      <c r="E14" s="9"/>
      <c r="F14" s="8" t="s">
        <v>17</v>
      </c>
      <c r="G14" s="9"/>
      <c r="H14" s="6" t="s">
        <v>21</v>
      </c>
      <c r="I14" s="7"/>
      <c r="J14" s="8" t="s">
        <v>20</v>
      </c>
      <c r="K14" s="9"/>
      <c r="L14" s="8" t="s">
        <v>14</v>
      </c>
      <c r="M14" s="9"/>
      <c r="N14" s="6" t="s">
        <v>21</v>
      </c>
      <c r="O14" s="7"/>
      <c r="P14" s="8" t="s">
        <v>22</v>
      </c>
      <c r="Q14" s="9"/>
      <c r="R14" s="8" t="s">
        <v>18</v>
      </c>
      <c r="S14" s="9"/>
      <c r="T14" s="6" t="s">
        <v>16</v>
      </c>
      <c r="U14" s="7"/>
      <c r="V14" s="8" t="s">
        <v>17</v>
      </c>
      <c r="W14" s="9"/>
      <c r="X14" s="8" t="s">
        <v>18</v>
      </c>
      <c r="Y14" s="9"/>
    </row>
    <row r="15" ht="18" customHeight="1" spans="1:25" x14ac:dyDescent="0.25">
      <c r="A15" s="3">
        <v>12</v>
      </c>
      <c r="B15" s="8" t="s">
        <v>20</v>
      </c>
      <c r="C15" s="9"/>
      <c r="D15" s="8" t="s">
        <v>14</v>
      </c>
      <c r="E15" s="9"/>
      <c r="F15" s="8" t="s">
        <v>14</v>
      </c>
      <c r="G15" s="9"/>
      <c r="H15" s="6" t="s">
        <v>16</v>
      </c>
      <c r="I15" s="7"/>
      <c r="J15" s="8" t="s">
        <v>22</v>
      </c>
      <c r="K15" s="9"/>
      <c r="L15" s="8" t="s">
        <v>18</v>
      </c>
      <c r="M15" s="9"/>
      <c r="N15" s="6" t="s">
        <v>16</v>
      </c>
      <c r="O15" s="7"/>
      <c r="P15" s="8" t="s">
        <v>17</v>
      </c>
      <c r="Q15" s="9"/>
      <c r="R15" s="6" t="s">
        <v>21</v>
      </c>
      <c r="S15" s="7"/>
      <c r="T15" s="8" t="s">
        <v>20</v>
      </c>
      <c r="U15" s="9"/>
      <c r="V15" s="8" t="s">
        <v>14</v>
      </c>
      <c r="W15" s="9"/>
      <c r="X15" s="6" t="s">
        <v>21</v>
      </c>
      <c r="Y15" s="7"/>
    </row>
    <row r="16" ht="18" customHeight="1" spans="1:25" x14ac:dyDescent="0.25">
      <c r="A16" s="3">
        <v>13</v>
      </c>
      <c r="B16" s="8" t="s">
        <v>22</v>
      </c>
      <c r="C16" s="9"/>
      <c r="D16" s="8" t="s">
        <v>18</v>
      </c>
      <c r="E16" s="9"/>
      <c r="F16" s="8" t="s">
        <v>18</v>
      </c>
      <c r="G16" s="9"/>
      <c r="H16" s="8" t="s">
        <v>20</v>
      </c>
      <c r="I16" s="9"/>
      <c r="J16" s="8" t="s">
        <v>17</v>
      </c>
      <c r="K16" s="9"/>
      <c r="L16" s="6" t="s">
        <v>21</v>
      </c>
      <c r="M16" s="7"/>
      <c r="N16" s="8" t="s">
        <v>20</v>
      </c>
      <c r="O16" s="9"/>
      <c r="P16" s="8" t="s">
        <v>14</v>
      </c>
      <c r="Q16" s="9"/>
      <c r="R16" s="6" t="s">
        <v>16</v>
      </c>
      <c r="S16" s="7"/>
      <c r="T16" s="8" t="s">
        <v>22</v>
      </c>
      <c r="U16" s="9"/>
      <c r="V16" s="8" t="s">
        <v>18</v>
      </c>
      <c r="W16" s="9"/>
      <c r="X16" s="6" t="s">
        <v>16</v>
      </c>
      <c r="Y16" s="7"/>
    </row>
    <row r="17" ht="18" customHeight="1" spans="1:25" x14ac:dyDescent="0.25">
      <c r="A17" s="3">
        <v>14</v>
      </c>
      <c r="B17" s="8" t="s">
        <v>17</v>
      </c>
      <c r="C17" s="9"/>
      <c r="D17" s="6" t="s">
        <v>21</v>
      </c>
      <c r="E17" s="7"/>
      <c r="F17" s="6" t="s">
        <v>21</v>
      </c>
      <c r="G17" s="7"/>
      <c r="H17" s="8" t="s">
        <v>22</v>
      </c>
      <c r="I17" s="9"/>
      <c r="J17" s="4" t="s">
        <v>14</v>
      </c>
      <c r="K17" s="5" t="s">
        <v>26</v>
      </c>
      <c r="L17" s="6" t="s">
        <v>16</v>
      </c>
      <c r="M17" s="7"/>
      <c r="N17" s="8" t="s">
        <v>22</v>
      </c>
      <c r="O17" s="9"/>
      <c r="P17" s="8" t="s">
        <v>18</v>
      </c>
      <c r="Q17" s="9"/>
      <c r="R17" s="8" t="s">
        <v>20</v>
      </c>
      <c r="S17" s="9"/>
      <c r="T17" s="8" t="s">
        <v>17</v>
      </c>
      <c r="U17" s="9"/>
      <c r="V17" s="6" t="s">
        <v>21</v>
      </c>
      <c r="W17" s="7"/>
      <c r="X17" s="8" t="s">
        <v>20</v>
      </c>
      <c r="Y17" s="9"/>
    </row>
    <row r="18" ht="18" customHeight="1" spans="1:25" x14ac:dyDescent="0.25">
      <c r="A18" s="3">
        <v>15</v>
      </c>
      <c r="B18" s="8" t="s">
        <v>14</v>
      </c>
      <c r="C18" s="9"/>
      <c r="D18" s="6" t="s">
        <v>16</v>
      </c>
      <c r="E18" s="7"/>
      <c r="F18" s="6" t="s">
        <v>16</v>
      </c>
      <c r="G18" s="7"/>
      <c r="H18" s="8" t="s">
        <v>17</v>
      </c>
      <c r="I18" s="9"/>
      <c r="J18" s="8" t="s">
        <v>18</v>
      </c>
      <c r="K18" s="9"/>
      <c r="L18" s="8" t="s">
        <v>20</v>
      </c>
      <c r="M18" s="9"/>
      <c r="N18" s="8" t="s">
        <v>17</v>
      </c>
      <c r="O18" s="9"/>
      <c r="P18" s="6" t="s">
        <v>21</v>
      </c>
      <c r="Q18" s="7"/>
      <c r="R18" s="8" t="s">
        <v>22</v>
      </c>
      <c r="S18" s="9"/>
      <c r="T18" s="8" t="s">
        <v>14</v>
      </c>
      <c r="U18" s="9"/>
      <c r="V18" s="6" t="s">
        <v>16</v>
      </c>
      <c r="W18" s="7"/>
      <c r="X18" s="8" t="s">
        <v>22</v>
      </c>
      <c r="Y18" s="9"/>
    </row>
    <row r="19" ht="18" customHeight="1" spans="1:25" x14ac:dyDescent="0.25">
      <c r="A19" s="3">
        <v>16</v>
      </c>
      <c r="B19" s="8" t="s">
        <v>18</v>
      </c>
      <c r="C19" s="9"/>
      <c r="D19" s="8" t="s">
        <v>20</v>
      </c>
      <c r="E19" s="9"/>
      <c r="F19" s="8" t="s">
        <v>20</v>
      </c>
      <c r="G19" s="9"/>
      <c r="H19" s="8" t="s">
        <v>14</v>
      </c>
      <c r="I19" s="9"/>
      <c r="J19" s="6" t="s">
        <v>21</v>
      </c>
      <c r="K19" s="7"/>
      <c r="L19" s="8" t="s">
        <v>22</v>
      </c>
      <c r="M19" s="9"/>
      <c r="N19" s="8" t="s">
        <v>14</v>
      </c>
      <c r="O19" s="9"/>
      <c r="P19" s="6" t="s">
        <v>16</v>
      </c>
      <c r="Q19" s="7"/>
      <c r="R19" s="8" t="s">
        <v>17</v>
      </c>
      <c r="S19" s="9"/>
      <c r="T19" s="8" t="s">
        <v>18</v>
      </c>
      <c r="U19" s="9"/>
      <c r="V19" s="8" t="s">
        <v>20</v>
      </c>
      <c r="W19" s="9"/>
      <c r="X19" s="8" t="s">
        <v>17</v>
      </c>
      <c r="Y19" s="9"/>
    </row>
    <row r="20" ht="18" customHeight="1" spans="1:25" x14ac:dyDescent="0.25">
      <c r="A20" s="3">
        <v>17</v>
      </c>
      <c r="B20" s="6" t="s">
        <v>21</v>
      </c>
      <c r="C20" s="7"/>
      <c r="D20" s="8" t="s">
        <v>22</v>
      </c>
      <c r="E20" s="9"/>
      <c r="F20" s="8" t="s">
        <v>22</v>
      </c>
      <c r="G20" s="9"/>
      <c r="H20" s="8" t="s">
        <v>18</v>
      </c>
      <c r="I20" s="9"/>
      <c r="J20" s="6" t="s">
        <v>16</v>
      </c>
      <c r="K20" s="7"/>
      <c r="L20" s="8" t="s">
        <v>17</v>
      </c>
      <c r="M20" s="9"/>
      <c r="N20" s="8" t="s">
        <v>18</v>
      </c>
      <c r="O20" s="9"/>
      <c r="P20" s="8" t="s">
        <v>20</v>
      </c>
      <c r="Q20" s="9"/>
      <c r="R20" s="8" t="s">
        <v>14</v>
      </c>
      <c r="S20" s="9"/>
      <c r="T20" s="6" t="s">
        <v>21</v>
      </c>
      <c r="U20" s="7"/>
      <c r="V20" s="8" t="s">
        <v>22</v>
      </c>
      <c r="W20" s="9"/>
      <c r="X20" s="8" t="s">
        <v>14</v>
      </c>
      <c r="Y20" s="9"/>
    </row>
    <row r="21" ht="18" customHeight="1" spans="1:25" x14ac:dyDescent="0.25">
      <c r="A21" s="3">
        <v>18</v>
      </c>
      <c r="B21" s="6" t="s">
        <v>16</v>
      </c>
      <c r="C21" s="7"/>
      <c r="D21" s="8" t="s">
        <v>17</v>
      </c>
      <c r="E21" s="9"/>
      <c r="F21" s="8" t="s">
        <v>17</v>
      </c>
      <c r="G21" s="9"/>
      <c r="H21" s="6" t="s">
        <v>21</v>
      </c>
      <c r="I21" s="7"/>
      <c r="J21" s="8" t="s">
        <v>20</v>
      </c>
      <c r="K21" s="9"/>
      <c r="L21" s="8" t="s">
        <v>14</v>
      </c>
      <c r="M21" s="9"/>
      <c r="N21" s="6" t="s">
        <v>21</v>
      </c>
      <c r="O21" s="7"/>
      <c r="P21" s="8" t="s">
        <v>22</v>
      </c>
      <c r="Q21" s="9"/>
      <c r="R21" s="8" t="s">
        <v>18</v>
      </c>
      <c r="S21" s="9"/>
      <c r="T21" s="6" t="s">
        <v>16</v>
      </c>
      <c r="U21" s="7"/>
      <c r="V21" s="8" t="s">
        <v>17</v>
      </c>
      <c r="W21" s="9"/>
      <c r="X21" s="8" t="s">
        <v>18</v>
      </c>
      <c r="Y21" s="9"/>
    </row>
    <row r="22" ht="18" customHeight="1" spans="1:25" x14ac:dyDescent="0.25">
      <c r="A22" s="3">
        <v>19</v>
      </c>
      <c r="B22" s="8" t="s">
        <v>20</v>
      </c>
      <c r="C22" s="9"/>
      <c r="D22" s="8" t="s">
        <v>14</v>
      </c>
      <c r="E22" s="9"/>
      <c r="F22" s="8" t="s">
        <v>14</v>
      </c>
      <c r="G22" s="9"/>
      <c r="H22" s="6" t="s">
        <v>16</v>
      </c>
      <c r="I22" s="7"/>
      <c r="J22" s="8" t="s">
        <v>22</v>
      </c>
      <c r="K22" s="9"/>
      <c r="L22" s="8" t="s">
        <v>18</v>
      </c>
      <c r="M22" s="9"/>
      <c r="N22" s="6" t="s">
        <v>16</v>
      </c>
      <c r="O22" s="7"/>
      <c r="P22" s="8" t="s">
        <v>17</v>
      </c>
      <c r="Q22" s="9"/>
      <c r="R22" s="6" t="s">
        <v>21</v>
      </c>
      <c r="S22" s="7"/>
      <c r="T22" s="8" t="s">
        <v>20</v>
      </c>
      <c r="U22" s="9"/>
      <c r="V22" s="8" t="s">
        <v>14</v>
      </c>
      <c r="W22" s="9"/>
      <c r="X22" s="6" t="s">
        <v>21</v>
      </c>
      <c r="Y22" s="7"/>
    </row>
    <row r="23" ht="18" customHeight="1" spans="1:25" x14ac:dyDescent="0.25">
      <c r="A23" s="3">
        <v>20</v>
      </c>
      <c r="B23" s="8" t="s">
        <v>22</v>
      </c>
      <c r="C23" s="9"/>
      <c r="D23" s="8" t="s">
        <v>18</v>
      </c>
      <c r="E23" s="9"/>
      <c r="F23" s="8" t="s">
        <v>18</v>
      </c>
      <c r="G23" s="9"/>
      <c r="H23" s="8" t="s">
        <v>20</v>
      </c>
      <c r="I23" s="9"/>
      <c r="J23" s="8" t="s">
        <v>17</v>
      </c>
      <c r="K23" s="9"/>
      <c r="L23" s="6" t="s">
        <v>21</v>
      </c>
      <c r="M23" s="7"/>
      <c r="N23" s="8" t="s">
        <v>20</v>
      </c>
      <c r="O23" s="9"/>
      <c r="P23" s="8" t="s">
        <v>14</v>
      </c>
      <c r="Q23" s="9"/>
      <c r="R23" s="6" t="s">
        <v>16</v>
      </c>
      <c r="S23" s="7"/>
      <c r="T23" s="8" t="s">
        <v>22</v>
      </c>
      <c r="U23" s="9"/>
      <c r="V23" s="8" t="s">
        <v>18</v>
      </c>
      <c r="W23" s="9"/>
      <c r="X23" s="6" t="s">
        <v>16</v>
      </c>
      <c r="Y23" s="7"/>
    </row>
    <row r="24" ht="18" customHeight="1" spans="1:25" x14ac:dyDescent="0.25">
      <c r="A24" s="3">
        <v>21</v>
      </c>
      <c r="B24" s="8" t="s">
        <v>17</v>
      </c>
      <c r="C24" s="9"/>
      <c r="D24" s="6" t="s">
        <v>21</v>
      </c>
      <c r="E24" s="7"/>
      <c r="F24" s="6" t="s">
        <v>21</v>
      </c>
      <c r="G24" s="7"/>
      <c r="H24" s="8" t="s">
        <v>22</v>
      </c>
      <c r="I24" s="9"/>
      <c r="J24" s="8" t="s">
        <v>14</v>
      </c>
      <c r="K24" s="9"/>
      <c r="L24" s="6" t="s">
        <v>16</v>
      </c>
      <c r="M24" s="7"/>
      <c r="N24" s="8" t="s">
        <v>22</v>
      </c>
      <c r="O24" s="9"/>
      <c r="P24" s="8" t="s">
        <v>18</v>
      </c>
      <c r="Q24" s="9"/>
      <c r="R24" s="8" t="s">
        <v>20</v>
      </c>
      <c r="S24" s="9"/>
      <c r="T24" s="8" t="s">
        <v>17</v>
      </c>
      <c r="U24" s="9"/>
      <c r="V24" s="6" t="s">
        <v>21</v>
      </c>
      <c r="W24" s="7"/>
      <c r="X24" s="8" t="s">
        <v>20</v>
      </c>
      <c r="Y24" s="9"/>
    </row>
    <row r="25" ht="18" customHeight="1" spans="1:25" x14ac:dyDescent="0.25">
      <c r="A25" s="3">
        <v>22</v>
      </c>
      <c r="B25" s="8" t="s">
        <v>14</v>
      </c>
      <c r="C25" s="9"/>
      <c r="D25" s="6" t="s">
        <v>16</v>
      </c>
      <c r="E25" s="7"/>
      <c r="F25" s="6" t="s">
        <v>16</v>
      </c>
      <c r="G25" s="7"/>
      <c r="H25" s="8" t="s">
        <v>17</v>
      </c>
      <c r="I25" s="9"/>
      <c r="J25" s="8" t="s">
        <v>18</v>
      </c>
      <c r="K25" s="9"/>
      <c r="L25" s="8" t="s">
        <v>20</v>
      </c>
      <c r="M25" s="9"/>
      <c r="N25" s="8" t="s">
        <v>17</v>
      </c>
      <c r="O25" s="9"/>
      <c r="P25" s="6" t="s">
        <v>21</v>
      </c>
      <c r="Q25" s="7"/>
      <c r="R25" s="8" t="s">
        <v>22</v>
      </c>
      <c r="S25" s="9"/>
      <c r="T25" s="8" t="s">
        <v>14</v>
      </c>
      <c r="U25" s="9"/>
      <c r="V25" s="6" t="s">
        <v>16</v>
      </c>
      <c r="W25" s="7"/>
      <c r="X25" s="8" t="s">
        <v>22</v>
      </c>
      <c r="Y25" s="9"/>
    </row>
    <row r="26" ht="18" customHeight="1" spans="1:25" x14ac:dyDescent="0.25">
      <c r="A26" s="3">
        <v>23</v>
      </c>
      <c r="B26" s="8" t="s">
        <v>18</v>
      </c>
      <c r="C26" s="9"/>
      <c r="D26" s="8" t="s">
        <v>20</v>
      </c>
      <c r="E26" s="9"/>
      <c r="F26" s="8" t="s">
        <v>20</v>
      </c>
      <c r="G26" s="9"/>
      <c r="H26" s="8" t="s">
        <v>14</v>
      </c>
      <c r="I26" s="9"/>
      <c r="J26" s="6" t="s">
        <v>21</v>
      </c>
      <c r="K26" s="7"/>
      <c r="L26" s="8" t="s">
        <v>22</v>
      </c>
      <c r="M26" s="9"/>
      <c r="N26" s="8" t="s">
        <v>14</v>
      </c>
      <c r="O26" s="9"/>
      <c r="P26" s="6" t="s">
        <v>16</v>
      </c>
      <c r="Q26" s="7"/>
      <c r="R26" s="8" t="s">
        <v>17</v>
      </c>
      <c r="S26" s="9"/>
      <c r="T26" s="8" t="s">
        <v>18</v>
      </c>
      <c r="U26" s="9"/>
      <c r="V26" s="8" t="s">
        <v>20</v>
      </c>
      <c r="W26" s="9"/>
      <c r="X26" s="8" t="s">
        <v>17</v>
      </c>
      <c r="Y26" s="9"/>
    </row>
    <row r="27" ht="18" customHeight="1" spans="1:25" x14ac:dyDescent="0.25">
      <c r="A27" s="3">
        <v>24</v>
      </c>
      <c r="B27" s="6" t="s">
        <v>21</v>
      </c>
      <c r="C27" s="7"/>
      <c r="D27" s="8" t="s">
        <v>22</v>
      </c>
      <c r="E27" s="9"/>
      <c r="F27" s="8" t="s">
        <v>22</v>
      </c>
      <c r="G27" s="9"/>
      <c r="H27" s="8" t="s">
        <v>18</v>
      </c>
      <c r="I27" s="9"/>
      <c r="J27" s="6" t="s">
        <v>16</v>
      </c>
      <c r="K27" s="7"/>
      <c r="L27" s="8" t="s">
        <v>17</v>
      </c>
      <c r="M27" s="9"/>
      <c r="N27" s="8" t="s">
        <v>18</v>
      </c>
      <c r="O27" s="9"/>
      <c r="P27" s="8" t="s">
        <v>20</v>
      </c>
      <c r="Q27" s="9"/>
      <c r="R27" s="8" t="s">
        <v>14</v>
      </c>
      <c r="S27" s="9"/>
      <c r="T27" s="6" t="s">
        <v>21</v>
      </c>
      <c r="U27" s="7"/>
      <c r="V27" s="8" t="s">
        <v>22</v>
      </c>
      <c r="W27" s="9"/>
      <c r="X27" s="8" t="s">
        <v>14</v>
      </c>
      <c r="Y27" s="9"/>
    </row>
    <row r="28" ht="18" customHeight="1" spans="1:25" x14ac:dyDescent="0.25">
      <c r="A28" s="3">
        <v>25</v>
      </c>
      <c r="B28" s="6" t="s">
        <v>16</v>
      </c>
      <c r="C28" s="7"/>
      <c r="D28" s="8" t="s">
        <v>17</v>
      </c>
      <c r="E28" s="9"/>
      <c r="F28" s="8" t="s">
        <v>17</v>
      </c>
      <c r="G28" s="9"/>
      <c r="H28" s="6" t="s">
        <v>21</v>
      </c>
      <c r="I28" s="7"/>
      <c r="J28" s="4" t="s">
        <v>20</v>
      </c>
      <c r="K28" s="5" t="s">
        <v>27</v>
      </c>
      <c r="L28" s="8" t="s">
        <v>14</v>
      </c>
      <c r="M28" s="9"/>
      <c r="N28" s="6" t="s">
        <v>21</v>
      </c>
      <c r="O28" s="7"/>
      <c r="P28" s="8" t="s">
        <v>22</v>
      </c>
      <c r="Q28" s="9"/>
      <c r="R28" s="8" t="s">
        <v>18</v>
      </c>
      <c r="S28" s="9"/>
      <c r="T28" s="6" t="s">
        <v>16</v>
      </c>
      <c r="U28" s="7"/>
      <c r="V28" s="8" t="s">
        <v>17</v>
      </c>
      <c r="W28" s="9"/>
      <c r="X28" s="4" t="s">
        <v>18</v>
      </c>
      <c r="Y28" s="5" t="s">
        <v>28</v>
      </c>
    </row>
    <row r="29" ht="18" customHeight="1" spans="1:25" x14ac:dyDescent="0.25">
      <c r="A29" s="3">
        <v>26</v>
      </c>
      <c r="B29" s="8" t="s">
        <v>20</v>
      </c>
      <c r="C29" s="9"/>
      <c r="D29" s="8" t="s">
        <v>14</v>
      </c>
      <c r="E29" s="9"/>
      <c r="F29" s="8" t="s">
        <v>14</v>
      </c>
      <c r="G29" s="9"/>
      <c r="H29" s="6" t="s">
        <v>16</v>
      </c>
      <c r="I29" s="7"/>
      <c r="J29" s="8" t="s">
        <v>22</v>
      </c>
      <c r="K29" s="9"/>
      <c r="L29" s="8" t="s">
        <v>18</v>
      </c>
      <c r="M29" s="9"/>
      <c r="N29" s="6" t="s">
        <v>16</v>
      </c>
      <c r="O29" s="7"/>
      <c r="P29" s="8" t="s">
        <v>17</v>
      </c>
      <c r="Q29" s="9"/>
      <c r="R29" s="6" t="s">
        <v>21</v>
      </c>
      <c r="S29" s="7"/>
      <c r="T29" s="8" t="s">
        <v>20</v>
      </c>
      <c r="U29" s="9"/>
      <c r="V29" s="8" t="s">
        <v>14</v>
      </c>
      <c r="W29" s="9"/>
      <c r="X29" s="4" t="s">
        <v>21</v>
      </c>
      <c r="Y29" s="5" t="s">
        <v>29</v>
      </c>
    </row>
    <row r="30" ht="18" customHeight="1" spans="1:25" x14ac:dyDescent="0.25">
      <c r="A30" s="3">
        <v>27</v>
      </c>
      <c r="B30" s="8" t="s">
        <v>22</v>
      </c>
      <c r="C30" s="9"/>
      <c r="D30" s="8" t="s">
        <v>18</v>
      </c>
      <c r="E30" s="9"/>
      <c r="F30" s="8" t="s">
        <v>18</v>
      </c>
      <c r="G30" s="9"/>
      <c r="H30" s="8" t="s">
        <v>20</v>
      </c>
      <c r="I30" s="9"/>
      <c r="J30" s="8" t="s">
        <v>17</v>
      </c>
      <c r="K30" s="9"/>
      <c r="L30" s="6" t="s">
        <v>21</v>
      </c>
      <c r="M30" s="7"/>
      <c r="N30" s="8" t="s">
        <v>20</v>
      </c>
      <c r="O30" s="9"/>
      <c r="P30" s="8" t="s">
        <v>14</v>
      </c>
      <c r="Q30" s="9"/>
      <c r="R30" s="6" t="s">
        <v>16</v>
      </c>
      <c r="S30" s="7"/>
      <c r="T30" s="8" t="s">
        <v>22</v>
      </c>
      <c r="U30" s="9"/>
      <c r="V30" s="8" t="s">
        <v>18</v>
      </c>
      <c r="W30" s="9"/>
      <c r="X30" s="6" t="s">
        <v>16</v>
      </c>
      <c r="Y30" s="7"/>
    </row>
    <row r="31" ht="18" customHeight="1" spans="1:25" x14ac:dyDescent="0.25">
      <c r="A31" s="3">
        <v>28</v>
      </c>
      <c r="B31" s="8" t="s">
        <v>17</v>
      </c>
      <c r="C31" s="9"/>
      <c r="D31" s="6" t="s">
        <v>21</v>
      </c>
      <c r="E31" s="7"/>
      <c r="F31" s="6" t="s">
        <v>21</v>
      </c>
      <c r="G31" s="7"/>
      <c r="H31" s="8" t="s">
        <v>22</v>
      </c>
      <c r="I31" s="9"/>
      <c r="J31" s="8" t="s">
        <v>14</v>
      </c>
      <c r="K31" s="9"/>
      <c r="L31" s="6" t="s">
        <v>16</v>
      </c>
      <c r="M31" s="7"/>
      <c r="N31" s="8" t="s">
        <v>22</v>
      </c>
      <c r="O31" s="9"/>
      <c r="P31" s="8" t="s">
        <v>18</v>
      </c>
      <c r="Q31" s="9"/>
      <c r="R31" s="8" t="s">
        <v>20</v>
      </c>
      <c r="S31" s="9"/>
      <c r="T31" s="8" t="s">
        <v>17</v>
      </c>
      <c r="U31" s="9"/>
      <c r="V31" s="6" t="s">
        <v>21</v>
      </c>
      <c r="W31" s="7"/>
      <c r="X31" s="8" t="s">
        <v>20</v>
      </c>
      <c r="Y31" s="9"/>
    </row>
    <row r="32" ht="18" customHeight="1" spans="1:25" x14ac:dyDescent="0.25">
      <c r="A32" s="3">
        <v>29</v>
      </c>
      <c r="B32" s="8" t="s">
        <v>14</v>
      </c>
      <c r="C32" s="9"/>
      <c r="D32" s="10"/>
      <c r="E32" s="10"/>
      <c r="F32" s="6" t="s">
        <v>16</v>
      </c>
      <c r="G32" s="7"/>
      <c r="H32" s="8" t="s">
        <v>17</v>
      </c>
      <c r="I32" s="9"/>
      <c r="J32" s="8" t="s">
        <v>18</v>
      </c>
      <c r="K32" s="9"/>
      <c r="L32" s="8" t="s">
        <v>20</v>
      </c>
      <c r="M32" s="9"/>
      <c r="N32" s="8" t="s">
        <v>17</v>
      </c>
      <c r="O32" s="9"/>
      <c r="P32" s="6" t="s">
        <v>21</v>
      </c>
      <c r="Q32" s="7"/>
      <c r="R32" s="8" t="s">
        <v>22</v>
      </c>
      <c r="S32" s="9"/>
      <c r="T32" s="8" t="s">
        <v>14</v>
      </c>
      <c r="U32" s="9"/>
      <c r="V32" s="6" t="s">
        <v>16</v>
      </c>
      <c r="W32" s="7"/>
      <c r="X32" s="8" t="s">
        <v>22</v>
      </c>
      <c r="Y32" s="9"/>
    </row>
    <row r="33" ht="18" customHeight="1" spans="1:25" x14ac:dyDescent="0.25">
      <c r="A33" s="3">
        <v>30</v>
      </c>
      <c r="B33" s="8" t="s">
        <v>18</v>
      </c>
      <c r="C33" s="9"/>
      <c r="D33" s="10"/>
      <c r="E33" s="10"/>
      <c r="F33" s="8" t="s">
        <v>20</v>
      </c>
      <c r="G33" s="9"/>
      <c r="H33" s="8" t="s">
        <v>14</v>
      </c>
      <c r="I33" s="9"/>
      <c r="J33" s="6" t="s">
        <v>21</v>
      </c>
      <c r="K33" s="7"/>
      <c r="L33" s="8" t="s">
        <v>22</v>
      </c>
      <c r="M33" s="9"/>
      <c r="N33" s="8" t="s">
        <v>14</v>
      </c>
      <c r="O33" s="9"/>
      <c r="P33" s="6" t="s">
        <v>16</v>
      </c>
      <c r="Q33" s="7"/>
      <c r="R33" s="8" t="s">
        <v>17</v>
      </c>
      <c r="S33" s="9"/>
      <c r="T33" s="8" t="s">
        <v>18</v>
      </c>
      <c r="U33" s="9"/>
      <c r="V33" s="8" t="s">
        <v>20</v>
      </c>
      <c r="W33" s="9"/>
      <c r="X33" s="8" t="s">
        <v>17</v>
      </c>
      <c r="Y33" s="9"/>
    </row>
    <row r="34" ht="18" customHeight="1" spans="1:25" x14ac:dyDescent="0.25">
      <c r="A34" s="3">
        <v>31</v>
      </c>
      <c r="B34" s="6" t="s">
        <v>21</v>
      </c>
      <c r="C34" s="7"/>
      <c r="D34" s="10"/>
      <c r="E34" s="10"/>
      <c r="F34" s="8" t="s">
        <v>22</v>
      </c>
      <c r="G34" s="9"/>
      <c r="H34" s="10"/>
      <c r="I34" s="10"/>
      <c r="J34" s="6" t="s">
        <v>16</v>
      </c>
      <c r="K34" s="7"/>
      <c r="L34" s="10"/>
      <c r="M34" s="10"/>
      <c r="N34" s="8" t="s">
        <v>18</v>
      </c>
      <c r="O34" s="9"/>
      <c r="P34" s="8" t="s">
        <v>20</v>
      </c>
      <c r="Q34" s="9"/>
      <c r="R34" s="10"/>
      <c r="S34" s="10"/>
      <c r="T34" s="4" t="s">
        <v>21</v>
      </c>
      <c r="U34" s="5" t="s">
        <v>30</v>
      </c>
      <c r="V34" s="10"/>
      <c r="W34" s="10"/>
      <c r="X34" s="8" t="s">
        <v>14</v>
      </c>
      <c r="Y34" s="9"/>
    </row>
    <row r="36" spans="1:7" x14ac:dyDescent="0.25">
      <c r="A36" s="11" t="s">
        <v>31</v>
      </c>
      <c r="B36" s="12" t="s">
        <v>32</v>
      </c>
      <c r="C36" s="12"/>
      <c r="D36" s="13" t="s">
        <v>33</v>
      </c>
      <c r="E36" s="13"/>
      <c r="F36" s="14" t="s">
        <v>34</v>
      </c>
      <c r="G36" s="14"/>
    </row>
  </sheetData>
  <mergeCells count="16">
    <mergeCell ref="A1:Y1"/>
    <mergeCell ref="B3:C3"/>
    <mergeCell ref="D3:E3"/>
    <mergeCell ref="F3:G3"/>
    <mergeCell ref="H3:I3"/>
    <mergeCell ref="J3:K3"/>
    <mergeCell ref="L3:M3"/>
    <mergeCell ref="N3:O3"/>
    <mergeCell ref="P3:Q3"/>
    <mergeCell ref="R3:S3"/>
    <mergeCell ref="T3:U3"/>
    <mergeCell ref="V3:W3"/>
    <mergeCell ref="X3:Y3"/>
    <mergeCell ref="B36:C36"/>
    <mergeCell ref="D36:E36"/>
    <mergeCell ref="F36:G36"/>
  </mergeCells>
  <pageMargins left="0.3" right="0.3" top="0.5" bottom="0.5" header="0.2" footer="0.2"/>
  <pageSetup paperSize="9" orientation="landscape" fitToWidth="1" fitToHeight="1"/>
  <headerFooter>
    <oddHeader>&amp;C&amp;BJahresplaner Handwerk 2026</oddHeader>
    <oddFooter>&amp;Lwerkstatt-ratgeber.de&amp;R&amp;D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8BDF8"/>
    <pageSetUpPr fitToPage="1"/>
  </sheetPr>
  <dimension ref="A1:BD26"/>
  <sheetFormatPr defaultRowHeight="15" outlineLevelRow="0" outlineLevelCol="0" x14ac:dyDescent="55"/>
  <cols>
    <col min="1" max="1" width="18" customWidth="1"/>
    <col min="2" max="2" width="10" customWidth="1"/>
    <col min="3" max="54" width="4" customWidth="1"/>
    <col min="55" max="56" width="10" customWidth="1"/>
  </cols>
  <sheetData>
    <row r="1" ht="30" customHeight="1" spans="1:8" x14ac:dyDescent="0.25">
      <c r="A1" s="15" t="s">
        <v>35</v>
      </c>
      <c r="B1" s="15"/>
      <c r="C1" s="15"/>
      <c r="D1" s="15"/>
      <c r="E1" s="15"/>
      <c r="F1" s="15"/>
      <c r="G1" s="15"/>
      <c r="H1" s="15"/>
    </row>
    <row r="2" spans="1:5" x14ac:dyDescent="0.25">
      <c r="A2" s="11" t="s">
        <v>31</v>
      </c>
      <c r="B2" s="16" t="s">
        <v>36</v>
      </c>
      <c r="C2" s="13" t="s">
        <v>37</v>
      </c>
      <c r="D2" s="17" t="s">
        <v>38</v>
      </c>
      <c r="E2" s="18" t="s">
        <v>39</v>
      </c>
    </row>
    <row r="4" ht="28" customHeight="1" spans="1:56" x14ac:dyDescent="0.25">
      <c r="A4" s="19" t="s">
        <v>40</v>
      </c>
      <c r="B4" s="19" t="s">
        <v>41</v>
      </c>
      <c r="C4" s="19">
        <v>1</v>
      </c>
      <c r="D4" s="19">
        <v>2</v>
      </c>
      <c r="E4" s="19">
        <v>3</v>
      </c>
      <c r="F4" s="19">
        <v>4</v>
      </c>
      <c r="G4" s="19">
        <v>5</v>
      </c>
      <c r="H4" s="19">
        <v>6</v>
      </c>
      <c r="I4" s="19">
        <v>7</v>
      </c>
      <c r="J4" s="19">
        <v>8</v>
      </c>
      <c r="K4" s="19">
        <v>9</v>
      </c>
      <c r="L4" s="19">
        <v>10</v>
      </c>
      <c r="M4" s="19">
        <v>11</v>
      </c>
      <c r="N4" s="19">
        <v>12</v>
      </c>
      <c r="O4" s="19">
        <v>13</v>
      </c>
      <c r="P4" s="19">
        <v>14</v>
      </c>
      <c r="Q4" s="19">
        <v>15</v>
      </c>
      <c r="R4" s="19">
        <v>16</v>
      </c>
      <c r="S4" s="19">
        <v>17</v>
      </c>
      <c r="T4" s="19">
        <v>18</v>
      </c>
      <c r="U4" s="19">
        <v>19</v>
      </c>
      <c r="V4" s="19">
        <v>20</v>
      </c>
      <c r="W4" s="19">
        <v>21</v>
      </c>
      <c r="X4" s="19">
        <v>22</v>
      </c>
      <c r="Y4" s="19">
        <v>23</v>
      </c>
      <c r="Z4" s="19">
        <v>24</v>
      </c>
      <c r="AA4" s="19">
        <v>25</v>
      </c>
      <c r="AB4" s="19">
        <v>26</v>
      </c>
      <c r="AC4" s="19">
        <v>27</v>
      </c>
      <c r="AD4" s="19">
        <v>28</v>
      </c>
      <c r="AE4" s="19">
        <v>29</v>
      </c>
      <c r="AF4" s="19">
        <v>30</v>
      </c>
      <c r="AG4" s="19">
        <v>31</v>
      </c>
      <c r="AH4" s="19">
        <v>32</v>
      </c>
      <c r="AI4" s="19">
        <v>33</v>
      </c>
      <c r="AJ4" s="19">
        <v>34</v>
      </c>
      <c r="AK4" s="19">
        <v>35</v>
      </c>
      <c r="AL4" s="19">
        <v>36</v>
      </c>
      <c r="AM4" s="19">
        <v>37</v>
      </c>
      <c r="AN4" s="19">
        <v>38</v>
      </c>
      <c r="AO4" s="19">
        <v>39</v>
      </c>
      <c r="AP4" s="19">
        <v>40</v>
      </c>
      <c r="AQ4" s="19">
        <v>41</v>
      </c>
      <c r="AR4" s="19">
        <v>42</v>
      </c>
      <c r="AS4" s="19">
        <v>43</v>
      </c>
      <c r="AT4" s="19">
        <v>44</v>
      </c>
      <c r="AU4" s="19">
        <v>45</v>
      </c>
      <c r="AV4" s="19">
        <v>46</v>
      </c>
      <c r="AW4" s="19">
        <v>47</v>
      </c>
      <c r="AX4" s="19">
        <v>48</v>
      </c>
      <c r="AY4" s="19">
        <v>49</v>
      </c>
      <c r="AZ4" s="19">
        <v>50</v>
      </c>
      <c r="BA4" s="19">
        <v>51</v>
      </c>
      <c r="BB4" s="19">
        <v>52</v>
      </c>
      <c r="BC4" s="19" t="s">
        <v>42</v>
      </c>
      <c r="BD4" s="19" t="s">
        <v>43</v>
      </c>
    </row>
    <row r="5" spans="1:56" x14ac:dyDescent="0.25">
      <c r="A5" s="20" t="s">
        <v>44</v>
      </c>
      <c r="B5" s="21" t="s">
        <v>45</v>
      </c>
      <c r="C5" s="22" t="s">
        <v>13</v>
      </c>
      <c r="D5" s="22" t="s">
        <v>2</v>
      </c>
      <c r="E5" s="22" t="s">
        <v>2</v>
      </c>
      <c r="F5" s="22" t="s">
        <v>2</v>
      </c>
      <c r="G5" s="22" t="s">
        <v>2</v>
      </c>
      <c r="H5" s="22" t="s">
        <v>3</v>
      </c>
      <c r="I5" s="22" t="s">
        <v>3</v>
      </c>
      <c r="J5" s="22" t="s">
        <v>3</v>
      </c>
      <c r="K5" s="22" t="s">
        <v>3</v>
      </c>
      <c r="L5" s="22" t="s">
        <v>4</v>
      </c>
      <c r="M5" s="22" t="s">
        <v>4</v>
      </c>
      <c r="N5" s="22" t="s">
        <v>4</v>
      </c>
      <c r="O5" s="22" t="s">
        <v>4</v>
      </c>
      <c r="P5" s="22" t="s">
        <v>4</v>
      </c>
      <c r="Q5" s="22" t="s">
        <v>5</v>
      </c>
      <c r="R5" s="22" t="s">
        <v>5</v>
      </c>
      <c r="S5" s="22" t="s">
        <v>5</v>
      </c>
      <c r="T5" s="22" t="s">
        <v>5</v>
      </c>
      <c r="U5" s="22" t="s">
        <v>6</v>
      </c>
      <c r="V5" s="22" t="s">
        <v>6</v>
      </c>
      <c r="W5" s="22" t="s">
        <v>6</v>
      </c>
      <c r="X5" s="22" t="s">
        <v>6</v>
      </c>
      <c r="Y5" s="22" t="s">
        <v>7</v>
      </c>
      <c r="Z5" s="22" t="s">
        <v>7</v>
      </c>
      <c r="AA5" s="22" t="s">
        <v>7</v>
      </c>
      <c r="AB5" s="22" t="s">
        <v>7</v>
      </c>
      <c r="AC5" s="22" t="s">
        <v>7</v>
      </c>
      <c r="AD5" s="22" t="s">
        <v>8</v>
      </c>
      <c r="AE5" s="22" t="s">
        <v>8</v>
      </c>
      <c r="AF5" s="22" t="s">
        <v>8</v>
      </c>
      <c r="AG5" s="22" t="s">
        <v>8</v>
      </c>
      <c r="AH5" s="22" t="s">
        <v>9</v>
      </c>
      <c r="AI5" s="22" t="s">
        <v>9</v>
      </c>
      <c r="AJ5" s="22" t="s">
        <v>9</v>
      </c>
      <c r="AK5" s="22" t="s">
        <v>9</v>
      </c>
      <c r="AL5" s="22" t="s">
        <v>9</v>
      </c>
      <c r="AM5" s="22" t="s">
        <v>10</v>
      </c>
      <c r="AN5" s="22" t="s">
        <v>10</v>
      </c>
      <c r="AO5" s="22" t="s">
        <v>10</v>
      </c>
      <c r="AP5" s="22" t="s">
        <v>10</v>
      </c>
      <c r="AQ5" s="22" t="s">
        <v>11</v>
      </c>
      <c r="AR5" s="22" t="s">
        <v>11</v>
      </c>
      <c r="AS5" s="22" t="s">
        <v>11</v>
      </c>
      <c r="AT5" s="22" t="s">
        <v>11</v>
      </c>
      <c r="AU5" s="22" t="s">
        <v>12</v>
      </c>
      <c r="AV5" s="22" t="s">
        <v>12</v>
      </c>
      <c r="AW5" s="22" t="s">
        <v>12</v>
      </c>
      <c r="AX5" s="22" t="s">
        <v>12</v>
      </c>
      <c r="AY5" s="22" t="s">
        <v>12</v>
      </c>
      <c r="AZ5" s="22" t="s">
        <v>13</v>
      </c>
      <c r="BA5" s="22" t="s">
        <v>13</v>
      </c>
      <c r="BB5" s="22" t="s">
        <v>13</v>
      </c>
      <c r="BC5" s="21" t="s">
        <v>45</v>
      </c>
      <c r="BD5" s="21" t="s">
        <v>45</v>
      </c>
    </row>
    <row r="6" spans="1:56" x14ac:dyDescent="0.25">
      <c r="A6" s="23" t="s">
        <v>46</v>
      </c>
      <c r="B6" s="24">
        <v>30</v>
      </c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6">
        <f>COUNTIF(C6:BB6,"U")</f>
      </c>
      <c r="BD6" s="26">
        <f>IF(B6&lt;&gt;"",B6-BC6,"")</f>
      </c>
    </row>
    <row r="7" spans="1:56" x14ac:dyDescent="0.25">
      <c r="A7" s="23" t="s">
        <v>47</v>
      </c>
      <c r="B7" s="24">
        <v>30</v>
      </c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6">
        <f>COUNTIF(C7:BB7,"U")</f>
      </c>
      <c r="BD7" s="26">
        <f>IF(B7&lt;&gt;"",B7-BC7,"")</f>
      </c>
    </row>
    <row r="8" spans="1:56" x14ac:dyDescent="0.25">
      <c r="A8" s="23" t="s">
        <v>48</v>
      </c>
      <c r="B8" s="24">
        <v>30</v>
      </c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6">
        <f>COUNTIF(C8:BB8,"U")</f>
      </c>
      <c r="BD8" s="26">
        <f>IF(B8&lt;&gt;"",B8-BC8,"")</f>
      </c>
    </row>
    <row r="9" spans="1:56" x14ac:dyDescent="0.25">
      <c r="A9" s="23" t="s">
        <v>49</v>
      </c>
      <c r="B9" s="24">
        <v>30</v>
      </c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6">
        <f>COUNTIF(C9:BB9,"U")</f>
      </c>
      <c r="BD9" s="26">
        <f>IF(B9&lt;&gt;"",B9-BC9,"")</f>
      </c>
    </row>
    <row r="10" spans="1:56" x14ac:dyDescent="0.25">
      <c r="A10" s="23" t="s">
        <v>50</v>
      </c>
      <c r="B10" s="24">
        <v>30</v>
      </c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6">
        <f>COUNTIF(C10:BB10,"U")</f>
      </c>
      <c r="BD10" s="26">
        <f>IF(B10&lt;&gt;"",B10-BC10,"")</f>
      </c>
    </row>
    <row r="11" spans="1:56" x14ac:dyDescent="0.25">
      <c r="A11" s="23" t="s">
        <v>45</v>
      </c>
      <c r="B11" s="24" t="s">
        <v>45</v>
      </c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25"/>
      <c r="AL11" s="25"/>
      <c r="AM11" s="25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6">
        <f>COUNTIF(C11:BB11,"U")</f>
      </c>
      <c r="BD11" s="26">
        <f>IF(B11&lt;&gt;"",B11-BC11,"")</f>
      </c>
    </row>
    <row r="12" spans="1:56" x14ac:dyDescent="0.25">
      <c r="A12" s="23" t="s">
        <v>45</v>
      </c>
      <c r="B12" s="24" t="s">
        <v>45</v>
      </c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6">
        <f>COUNTIF(C12:BB12,"U")</f>
      </c>
      <c r="BD12" s="26">
        <f>IF(B12&lt;&gt;"",B12-BC12,"")</f>
      </c>
    </row>
    <row r="13" spans="1:56" x14ac:dyDescent="0.25">
      <c r="A13" s="23" t="s">
        <v>45</v>
      </c>
      <c r="B13" s="24" t="s">
        <v>45</v>
      </c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6">
        <f>COUNTIF(C13:BB13,"U")</f>
      </c>
      <c r="BD13" s="26">
        <f>IF(B13&lt;&gt;"",B13-BC13,"")</f>
      </c>
    </row>
    <row r="14" spans="1:56" x14ac:dyDescent="0.25">
      <c r="A14" s="23" t="s">
        <v>45</v>
      </c>
      <c r="B14" s="24" t="s">
        <v>45</v>
      </c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6">
        <f>COUNTIF(C14:BB14,"U")</f>
      </c>
      <c r="BD14" s="26">
        <f>IF(B14&lt;&gt;"",B14-BC14,"")</f>
      </c>
    </row>
    <row r="15" spans="1:56" x14ac:dyDescent="0.25">
      <c r="A15" s="23" t="s">
        <v>45</v>
      </c>
      <c r="B15" s="24" t="s">
        <v>45</v>
      </c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6">
        <f>COUNTIF(C15:BB15,"U")</f>
      </c>
      <c r="BD15" s="26">
        <f>IF(B15&lt;&gt;"",B15-BC15,"")</f>
      </c>
    </row>
    <row r="16" spans="1:56" x14ac:dyDescent="0.25">
      <c r="A16" s="23" t="s">
        <v>45</v>
      </c>
      <c r="B16" s="24" t="s">
        <v>45</v>
      </c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6">
        <f>COUNTIF(C16:BB16,"U")</f>
      </c>
      <c r="BD16" s="26">
        <f>IF(B16&lt;&gt;"",B16-BC16,"")</f>
      </c>
    </row>
    <row r="17" spans="1:56" x14ac:dyDescent="0.25">
      <c r="A17" s="23" t="s">
        <v>45</v>
      </c>
      <c r="B17" s="24" t="s">
        <v>45</v>
      </c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6">
        <f>COUNTIF(C17:BB17,"U")</f>
      </c>
      <c r="BD17" s="26">
        <f>IF(B17&lt;&gt;"",B17-BC17,"")</f>
      </c>
    </row>
    <row r="18" spans="1:56" x14ac:dyDescent="0.25">
      <c r="A18" s="23" t="s">
        <v>45</v>
      </c>
      <c r="B18" s="24" t="s">
        <v>45</v>
      </c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6">
        <f>COUNTIF(C18:BB18,"U")</f>
      </c>
      <c r="BD18" s="26">
        <f>IF(B18&lt;&gt;"",B18-BC18,"")</f>
      </c>
    </row>
    <row r="19" spans="1:56" x14ac:dyDescent="0.25">
      <c r="A19" s="23" t="s">
        <v>45</v>
      </c>
      <c r="B19" s="24" t="s">
        <v>45</v>
      </c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6">
        <f>COUNTIF(C19:BB19,"U")</f>
      </c>
      <c r="BD19" s="26">
        <f>IF(B19&lt;&gt;"",B19-BC19,"")</f>
      </c>
    </row>
    <row r="20" spans="1:56" x14ac:dyDescent="0.25">
      <c r="A20" s="23" t="s">
        <v>45</v>
      </c>
      <c r="B20" s="24" t="s">
        <v>45</v>
      </c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6">
        <f>COUNTIF(C20:BB20,"U")</f>
      </c>
      <c r="BD20" s="26">
        <f>IF(B20&lt;&gt;"",B20-BC20,"")</f>
      </c>
    </row>
    <row r="21" spans="1:56" x14ac:dyDescent="0.25">
      <c r="A21" s="23" t="s">
        <v>45</v>
      </c>
      <c r="B21" s="24" t="s">
        <v>45</v>
      </c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6">
        <f>COUNTIF(C21:BB21,"U")</f>
      </c>
      <c r="BD21" s="26">
        <f>IF(B21&lt;&gt;"",B21-BC21,"")</f>
      </c>
    </row>
    <row r="22" spans="1:56" x14ac:dyDescent="0.25">
      <c r="A22" s="23" t="s">
        <v>45</v>
      </c>
      <c r="B22" s="24" t="s">
        <v>45</v>
      </c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6">
        <f>COUNTIF(C22:BB22,"U")</f>
      </c>
      <c r="BD22" s="26">
        <f>IF(B22&lt;&gt;"",B22-BC22,"")</f>
      </c>
    </row>
    <row r="23" spans="1:56" x14ac:dyDescent="0.25">
      <c r="A23" s="23" t="s">
        <v>45</v>
      </c>
      <c r="B23" s="24" t="s">
        <v>45</v>
      </c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6">
        <f>COUNTIF(C23:BB23,"U")</f>
      </c>
      <c r="BD23" s="26">
        <f>IF(B23&lt;&gt;"",B23-BC23,"")</f>
      </c>
    </row>
    <row r="24" spans="1:56" x14ac:dyDescent="0.25">
      <c r="A24" s="23" t="s">
        <v>45</v>
      </c>
      <c r="B24" s="24" t="s">
        <v>45</v>
      </c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6">
        <f>COUNTIF(C24:BB24,"U")</f>
      </c>
      <c r="BD24" s="26">
        <f>IF(B24&lt;&gt;"",B24-BC24,"")</f>
      </c>
    </row>
    <row r="25" spans="1:56" x14ac:dyDescent="0.25">
      <c r="A25" s="23" t="s">
        <v>45</v>
      </c>
      <c r="B25" s="24" t="s">
        <v>45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6">
        <f>COUNTIF(C25:BB25,"U")</f>
      </c>
      <c r="BD25" s="26">
        <f>IF(B25&lt;&gt;"",B25-BC25,"")</f>
      </c>
    </row>
    <row r="26" spans="1:56" x14ac:dyDescent="0.25">
      <c r="A26" s="27" t="s">
        <v>51</v>
      </c>
      <c r="BC26" s="28">
        <f>SUM(BC6:BC25)</f>
      </c>
      <c r="BD26" s="28">
        <f>SUM(BD6:BD25)</f>
      </c>
    </row>
  </sheetData>
  <mergeCells count="1">
    <mergeCell ref="A1:H1"/>
  </mergeCells>
  <conditionalFormatting sqref="BD6">
    <cfRule type="cellIs" dxfId="0" priority="1" operator="lessThan">
      <formula>0</formula>
    </cfRule>
  </conditionalFormatting>
  <conditionalFormatting sqref="BD7">
    <cfRule type="cellIs" dxfId="1" priority="1" operator="lessThan">
      <formula>0</formula>
    </cfRule>
  </conditionalFormatting>
  <conditionalFormatting sqref="BD8">
    <cfRule type="cellIs" dxfId="2" priority="1" operator="lessThan">
      <formula>0</formula>
    </cfRule>
  </conditionalFormatting>
  <conditionalFormatting sqref="BD9">
    <cfRule type="cellIs" dxfId="3" priority="1" operator="lessThan">
      <formula>0</formula>
    </cfRule>
  </conditionalFormatting>
  <conditionalFormatting sqref="BD10">
    <cfRule type="cellIs" dxfId="4" priority="1" operator="lessThan">
      <formula>0</formula>
    </cfRule>
  </conditionalFormatting>
  <conditionalFormatting sqref="BD11">
    <cfRule type="cellIs" dxfId="5" priority="1" operator="lessThan">
      <formula>0</formula>
    </cfRule>
  </conditionalFormatting>
  <conditionalFormatting sqref="BD12">
    <cfRule type="cellIs" dxfId="6" priority="1" operator="lessThan">
      <formula>0</formula>
    </cfRule>
  </conditionalFormatting>
  <conditionalFormatting sqref="BD13">
    <cfRule type="cellIs" dxfId="7" priority="1" operator="lessThan">
      <formula>0</formula>
    </cfRule>
  </conditionalFormatting>
  <conditionalFormatting sqref="BD14">
    <cfRule type="cellIs" dxfId="8" priority="1" operator="lessThan">
      <formula>0</formula>
    </cfRule>
  </conditionalFormatting>
  <conditionalFormatting sqref="BD15">
    <cfRule type="cellIs" dxfId="9" priority="1" operator="lessThan">
      <formula>0</formula>
    </cfRule>
  </conditionalFormatting>
  <conditionalFormatting sqref="BD16">
    <cfRule type="cellIs" dxfId="10" priority="1" operator="lessThan">
      <formula>0</formula>
    </cfRule>
  </conditionalFormatting>
  <conditionalFormatting sqref="BD17">
    <cfRule type="cellIs" dxfId="11" priority="1" operator="lessThan">
      <formula>0</formula>
    </cfRule>
  </conditionalFormatting>
  <conditionalFormatting sqref="BD18">
    <cfRule type="cellIs" dxfId="12" priority="1" operator="lessThan">
      <formula>0</formula>
    </cfRule>
  </conditionalFormatting>
  <conditionalFormatting sqref="BD19">
    <cfRule type="cellIs" dxfId="13" priority="1" operator="lessThan">
      <formula>0</formula>
    </cfRule>
  </conditionalFormatting>
  <conditionalFormatting sqref="BD20">
    <cfRule type="cellIs" dxfId="14" priority="1" operator="lessThan">
      <formula>0</formula>
    </cfRule>
  </conditionalFormatting>
  <conditionalFormatting sqref="BD21">
    <cfRule type="cellIs" dxfId="15" priority="1" operator="lessThan">
      <formula>0</formula>
    </cfRule>
  </conditionalFormatting>
  <conditionalFormatting sqref="BD22">
    <cfRule type="cellIs" dxfId="16" priority="1" operator="lessThan">
      <formula>0</formula>
    </cfRule>
  </conditionalFormatting>
  <conditionalFormatting sqref="BD23">
    <cfRule type="cellIs" dxfId="17" priority="1" operator="lessThan">
      <formula>0</formula>
    </cfRule>
  </conditionalFormatting>
  <conditionalFormatting sqref="BD24">
    <cfRule type="cellIs" dxfId="18" priority="1" operator="lessThan">
      <formula>0</formula>
    </cfRule>
  </conditionalFormatting>
  <conditionalFormatting sqref="BD25">
    <cfRule type="cellIs" dxfId="19" priority="1" operator="lessThan">
      <formula>0</formula>
    </cfRule>
  </conditionalFormatting>
  <dataValidations count="4">
    <dataValidation type="list" allowBlank="1" sqref="AA10:BB25">
      <formula1>"U,K,F,W"</formula1>
    </dataValidation>
    <dataValidation type="list" allowBlank="1" sqref="AA6:BB25">
      <formula1>"U,K,F,W"</formula1>
    </dataValidation>
    <dataValidation type="list" allowBlank="1" sqref="C10:BB25">
      <formula1>"U,K,F,W"</formula1>
    </dataValidation>
    <dataValidation type="list" allowBlank="1" sqref="C6:BB25">
      <formula1>"U,K,F,W"</formula1>
    </dataValidation>
  </dataValidations>
  <pageMargins left="0.3" right="0.3" top="0.5" bottom="0.5" header="0.2" footer="0.2"/>
  <pageSetup paperSize="9" orientation="landscape" fitToWidth="1" fitToHeight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B5CF6"/>
    <pageSetUpPr fitToPage="1"/>
  </sheetPr>
  <dimension ref="B1:V26"/>
  <sheetFormatPr defaultRowHeight="15" outlineLevelRow="0" outlineLevelCol="0" x14ac:dyDescent="55"/>
  <cols>
    <col min="1" max="1" width="3" customWidth="1"/>
    <col min="2" max="2" width="22" customWidth="1"/>
    <col min="3" max="3" width="20" customWidth="1"/>
    <col min="4" max="5" width="14" customWidth="1"/>
    <col min="6" max="6" width="16" customWidth="1"/>
    <col min="7" max="9" width="14" customWidth="1"/>
    <col min="10" max="10" width="10" customWidth="1"/>
    <col min="11" max="22" width="8" customWidth="1"/>
  </cols>
  <sheetData>
    <row r="1" ht="30" customHeight="1" spans="2:10" x14ac:dyDescent="0.25">
      <c r="B1" s="15" t="s">
        <v>52</v>
      </c>
      <c r="C1" s="15"/>
      <c r="D1" s="15"/>
      <c r="E1" s="15"/>
      <c r="F1" s="15"/>
      <c r="G1" s="15"/>
      <c r="H1" s="15"/>
      <c r="I1" s="15"/>
      <c r="J1" s="15"/>
    </row>
    <row r="3" ht="28" customHeight="1" spans="2:22" x14ac:dyDescent="0.25">
      <c r="B3" s="19" t="s">
        <v>53</v>
      </c>
      <c r="C3" s="19" t="s">
        <v>54</v>
      </c>
      <c r="D3" s="19" t="s">
        <v>55</v>
      </c>
      <c r="E3" s="19" t="s">
        <v>56</v>
      </c>
      <c r="F3" s="19" t="s">
        <v>57</v>
      </c>
      <c r="G3" s="19" t="s">
        <v>58</v>
      </c>
      <c r="H3" s="19" t="s">
        <v>59</v>
      </c>
      <c r="I3" s="19" t="s">
        <v>60</v>
      </c>
      <c r="J3" s="19" t="s">
        <v>61</v>
      </c>
      <c r="K3" s="2" t="s">
        <v>2</v>
      </c>
      <c r="L3" s="2" t="s">
        <v>3</v>
      </c>
      <c r="M3" s="2" t="s">
        <v>4</v>
      </c>
      <c r="N3" s="2" t="s">
        <v>5</v>
      </c>
      <c r="O3" s="2" t="s">
        <v>6</v>
      </c>
      <c r="P3" s="2" t="s">
        <v>7</v>
      </c>
      <c r="Q3" s="2" t="s">
        <v>8</v>
      </c>
      <c r="R3" s="2" t="s">
        <v>9</v>
      </c>
      <c r="S3" s="2" t="s">
        <v>10</v>
      </c>
      <c r="T3" s="2" t="s">
        <v>11</v>
      </c>
      <c r="U3" s="2" t="s">
        <v>12</v>
      </c>
      <c r="V3" s="2" t="s">
        <v>13</v>
      </c>
    </row>
    <row r="4" spans="2:22" x14ac:dyDescent="0.25">
      <c r="B4" s="29"/>
      <c r="C4" s="29"/>
      <c r="D4" s="30"/>
      <c r="E4" s="30"/>
      <c r="F4" s="24"/>
      <c r="G4" s="31"/>
      <c r="H4" s="31"/>
      <c r="I4" s="32">
        <f>IF(AND(G4&lt;&gt;"",H4&lt;&gt;""),G4-H4,"")</f>
      </c>
      <c r="J4" s="33"/>
      <c r="K4" s="34">
        <f>IF(AND(D4&lt;&gt;"",E4&lt;&gt;"",D4&lt;=EOMONTH(DATE(2026,1,1),0),E4&gt;=DATE(2026,1,1)),"■","")</f>
      </c>
      <c r="L4" s="34">
        <f>IF(AND(D4&lt;&gt;"",E4&lt;&gt;"",D4&lt;=EOMONTH(DATE(2026,2,1),0),E4&gt;=DATE(2026,2,1)),"■","")</f>
      </c>
      <c r="M4" s="34">
        <f>IF(AND(D4&lt;&gt;"",E4&lt;&gt;"",D4&lt;=EOMONTH(DATE(2026,3,1),0),E4&gt;=DATE(2026,3,1)),"■","")</f>
      </c>
      <c r="N4" s="34">
        <f>IF(AND(D4&lt;&gt;"",E4&lt;&gt;"",D4&lt;=EOMONTH(DATE(2026,4,1),0),E4&gt;=DATE(2026,4,1)),"■","")</f>
      </c>
      <c r="O4" s="34">
        <f>IF(AND(D4&lt;&gt;"",E4&lt;&gt;"",D4&lt;=EOMONTH(DATE(2026,5,1),0),E4&gt;=DATE(2026,5,1)),"■","")</f>
      </c>
      <c r="P4" s="34">
        <f>IF(AND(D4&lt;&gt;"",E4&lt;&gt;"",D4&lt;=EOMONTH(DATE(2026,6,1),0),E4&gt;=DATE(2026,6,1)),"■","")</f>
      </c>
      <c r="Q4" s="34">
        <f>IF(AND(D4&lt;&gt;"",E4&lt;&gt;"",D4&lt;=EOMONTH(DATE(2026,7,1),0),E4&gt;=DATE(2026,7,1)),"■","")</f>
      </c>
      <c r="R4" s="34">
        <f>IF(AND(D4&lt;&gt;"",E4&lt;&gt;"",D4&lt;=EOMONTH(DATE(2026,8,1),0),E4&gt;=DATE(2026,8,1)),"■","")</f>
      </c>
      <c r="S4" s="34">
        <f>IF(AND(D4&lt;&gt;"",E4&lt;&gt;"",D4&lt;=EOMONTH(DATE(2026,9,1),0),E4&gt;=DATE(2026,9,1)),"■","")</f>
      </c>
      <c r="T4" s="34">
        <f>IF(AND(D4&lt;&gt;"",E4&lt;&gt;"",D4&lt;=EOMONTH(DATE(2026,10,1),0),E4&gt;=DATE(2026,10,1)),"■","")</f>
      </c>
      <c r="U4" s="34">
        <f>IF(AND(D4&lt;&gt;"",E4&lt;&gt;"",D4&lt;=EOMONTH(DATE(2026,11,1),0),E4&gt;=DATE(2026,11,1)),"■","")</f>
      </c>
      <c r="V4" s="34">
        <f>IF(AND(D4&lt;&gt;"",E4&lt;&gt;"",D4&lt;=EOMONTH(DATE(2026,12,1),0),E4&gt;=DATE(2026,12,1)),"■","")</f>
      </c>
    </row>
    <row r="5" spans="2:22" x14ac:dyDescent="0.25">
      <c r="B5" s="29"/>
      <c r="C5" s="29"/>
      <c r="D5" s="30"/>
      <c r="E5" s="30"/>
      <c r="F5" s="24"/>
      <c r="G5" s="31"/>
      <c r="H5" s="31"/>
      <c r="I5" s="32">
        <f>IF(AND(G5&lt;&gt;"",H5&lt;&gt;""),G5-H5,"")</f>
      </c>
      <c r="J5" s="33"/>
      <c r="K5" s="34">
        <f>IF(AND(D5&lt;&gt;"",E5&lt;&gt;"",D5&lt;=EOMONTH(DATE(2026,1,1),0),E5&gt;=DATE(2026,1,1)),"■","")</f>
      </c>
      <c r="L5" s="34">
        <f>IF(AND(D5&lt;&gt;"",E5&lt;&gt;"",D5&lt;=EOMONTH(DATE(2026,2,1),0),E5&gt;=DATE(2026,2,1)),"■","")</f>
      </c>
      <c r="M5" s="34">
        <f>IF(AND(D5&lt;&gt;"",E5&lt;&gt;"",D5&lt;=EOMONTH(DATE(2026,3,1),0),E5&gt;=DATE(2026,3,1)),"■","")</f>
      </c>
      <c r="N5" s="34">
        <f>IF(AND(D5&lt;&gt;"",E5&lt;&gt;"",D5&lt;=EOMONTH(DATE(2026,4,1),0),E5&gt;=DATE(2026,4,1)),"■","")</f>
      </c>
      <c r="O5" s="34">
        <f>IF(AND(D5&lt;&gt;"",E5&lt;&gt;"",D5&lt;=EOMONTH(DATE(2026,5,1),0),E5&gt;=DATE(2026,5,1)),"■","")</f>
      </c>
      <c r="P5" s="34">
        <f>IF(AND(D5&lt;&gt;"",E5&lt;&gt;"",D5&lt;=EOMONTH(DATE(2026,6,1),0),E5&gt;=DATE(2026,6,1)),"■","")</f>
      </c>
      <c r="Q5" s="34">
        <f>IF(AND(D5&lt;&gt;"",E5&lt;&gt;"",D5&lt;=EOMONTH(DATE(2026,7,1),0),E5&gt;=DATE(2026,7,1)),"■","")</f>
      </c>
      <c r="R5" s="34">
        <f>IF(AND(D5&lt;&gt;"",E5&lt;&gt;"",D5&lt;=EOMONTH(DATE(2026,8,1),0),E5&gt;=DATE(2026,8,1)),"■","")</f>
      </c>
      <c r="S5" s="34">
        <f>IF(AND(D5&lt;&gt;"",E5&lt;&gt;"",D5&lt;=EOMONTH(DATE(2026,9,1),0),E5&gt;=DATE(2026,9,1)),"■","")</f>
      </c>
      <c r="T5" s="34">
        <f>IF(AND(D5&lt;&gt;"",E5&lt;&gt;"",D5&lt;=EOMONTH(DATE(2026,10,1),0),E5&gt;=DATE(2026,10,1)),"■","")</f>
      </c>
      <c r="U5" s="34">
        <f>IF(AND(D5&lt;&gt;"",E5&lt;&gt;"",D5&lt;=EOMONTH(DATE(2026,11,1),0),E5&gt;=DATE(2026,11,1)),"■","")</f>
      </c>
      <c r="V5" s="34">
        <f>IF(AND(D5&lt;&gt;"",E5&lt;&gt;"",D5&lt;=EOMONTH(DATE(2026,12,1),0),E5&gt;=DATE(2026,12,1)),"■","")</f>
      </c>
    </row>
    <row r="6" spans="2:22" x14ac:dyDescent="0.25">
      <c r="B6" s="29"/>
      <c r="C6" s="29"/>
      <c r="D6" s="30"/>
      <c r="E6" s="30"/>
      <c r="F6" s="24"/>
      <c r="G6" s="31"/>
      <c r="H6" s="31"/>
      <c r="I6" s="32">
        <f>IF(AND(G6&lt;&gt;"",H6&lt;&gt;""),G6-H6,"")</f>
      </c>
      <c r="J6" s="33"/>
      <c r="K6" s="34">
        <f>IF(AND(D6&lt;&gt;"",E6&lt;&gt;"",D6&lt;=EOMONTH(DATE(2026,1,1),0),E6&gt;=DATE(2026,1,1)),"■","")</f>
      </c>
      <c r="L6" s="34">
        <f>IF(AND(D6&lt;&gt;"",E6&lt;&gt;"",D6&lt;=EOMONTH(DATE(2026,2,1),0),E6&gt;=DATE(2026,2,1)),"■","")</f>
      </c>
      <c r="M6" s="34">
        <f>IF(AND(D6&lt;&gt;"",E6&lt;&gt;"",D6&lt;=EOMONTH(DATE(2026,3,1),0),E6&gt;=DATE(2026,3,1)),"■","")</f>
      </c>
      <c r="N6" s="34">
        <f>IF(AND(D6&lt;&gt;"",E6&lt;&gt;"",D6&lt;=EOMONTH(DATE(2026,4,1),0),E6&gt;=DATE(2026,4,1)),"■","")</f>
      </c>
      <c r="O6" s="34">
        <f>IF(AND(D6&lt;&gt;"",E6&lt;&gt;"",D6&lt;=EOMONTH(DATE(2026,5,1),0),E6&gt;=DATE(2026,5,1)),"■","")</f>
      </c>
      <c r="P6" s="34">
        <f>IF(AND(D6&lt;&gt;"",E6&lt;&gt;"",D6&lt;=EOMONTH(DATE(2026,6,1),0),E6&gt;=DATE(2026,6,1)),"■","")</f>
      </c>
      <c r="Q6" s="34">
        <f>IF(AND(D6&lt;&gt;"",E6&lt;&gt;"",D6&lt;=EOMONTH(DATE(2026,7,1),0),E6&gt;=DATE(2026,7,1)),"■","")</f>
      </c>
      <c r="R6" s="34">
        <f>IF(AND(D6&lt;&gt;"",E6&lt;&gt;"",D6&lt;=EOMONTH(DATE(2026,8,1),0),E6&gt;=DATE(2026,8,1)),"■","")</f>
      </c>
      <c r="S6" s="34">
        <f>IF(AND(D6&lt;&gt;"",E6&lt;&gt;"",D6&lt;=EOMONTH(DATE(2026,9,1),0),E6&gt;=DATE(2026,9,1)),"■","")</f>
      </c>
      <c r="T6" s="34">
        <f>IF(AND(D6&lt;&gt;"",E6&lt;&gt;"",D6&lt;=EOMONTH(DATE(2026,10,1),0),E6&gt;=DATE(2026,10,1)),"■","")</f>
      </c>
      <c r="U6" s="34">
        <f>IF(AND(D6&lt;&gt;"",E6&lt;&gt;"",D6&lt;=EOMONTH(DATE(2026,11,1),0),E6&gt;=DATE(2026,11,1)),"■","")</f>
      </c>
      <c r="V6" s="34">
        <f>IF(AND(D6&lt;&gt;"",E6&lt;&gt;"",D6&lt;=EOMONTH(DATE(2026,12,1),0),E6&gt;=DATE(2026,12,1)),"■","")</f>
      </c>
    </row>
    <row r="7" spans="2:22" x14ac:dyDescent="0.25">
      <c r="B7" s="29"/>
      <c r="C7" s="29"/>
      <c r="D7" s="30"/>
      <c r="E7" s="30"/>
      <c r="F7" s="24"/>
      <c r="G7" s="31"/>
      <c r="H7" s="31"/>
      <c r="I7" s="32">
        <f>IF(AND(G7&lt;&gt;"",H7&lt;&gt;""),G7-H7,"")</f>
      </c>
      <c r="J7" s="33"/>
      <c r="K7" s="34">
        <f>IF(AND(D7&lt;&gt;"",E7&lt;&gt;"",D7&lt;=EOMONTH(DATE(2026,1,1),0),E7&gt;=DATE(2026,1,1)),"■","")</f>
      </c>
      <c r="L7" s="34">
        <f>IF(AND(D7&lt;&gt;"",E7&lt;&gt;"",D7&lt;=EOMONTH(DATE(2026,2,1),0),E7&gt;=DATE(2026,2,1)),"■","")</f>
      </c>
      <c r="M7" s="34">
        <f>IF(AND(D7&lt;&gt;"",E7&lt;&gt;"",D7&lt;=EOMONTH(DATE(2026,3,1),0),E7&gt;=DATE(2026,3,1)),"■","")</f>
      </c>
      <c r="N7" s="34">
        <f>IF(AND(D7&lt;&gt;"",E7&lt;&gt;"",D7&lt;=EOMONTH(DATE(2026,4,1),0),E7&gt;=DATE(2026,4,1)),"■","")</f>
      </c>
      <c r="O7" s="34">
        <f>IF(AND(D7&lt;&gt;"",E7&lt;&gt;"",D7&lt;=EOMONTH(DATE(2026,5,1),0),E7&gt;=DATE(2026,5,1)),"■","")</f>
      </c>
      <c r="P7" s="34">
        <f>IF(AND(D7&lt;&gt;"",E7&lt;&gt;"",D7&lt;=EOMONTH(DATE(2026,6,1),0),E7&gt;=DATE(2026,6,1)),"■","")</f>
      </c>
      <c r="Q7" s="34">
        <f>IF(AND(D7&lt;&gt;"",E7&lt;&gt;"",D7&lt;=EOMONTH(DATE(2026,7,1),0),E7&gt;=DATE(2026,7,1)),"■","")</f>
      </c>
      <c r="R7" s="34">
        <f>IF(AND(D7&lt;&gt;"",E7&lt;&gt;"",D7&lt;=EOMONTH(DATE(2026,8,1),0),E7&gt;=DATE(2026,8,1)),"■","")</f>
      </c>
      <c r="S7" s="34">
        <f>IF(AND(D7&lt;&gt;"",E7&lt;&gt;"",D7&lt;=EOMONTH(DATE(2026,9,1),0),E7&gt;=DATE(2026,9,1)),"■","")</f>
      </c>
      <c r="T7" s="34">
        <f>IF(AND(D7&lt;&gt;"",E7&lt;&gt;"",D7&lt;=EOMONTH(DATE(2026,10,1),0),E7&gt;=DATE(2026,10,1)),"■","")</f>
      </c>
      <c r="U7" s="34">
        <f>IF(AND(D7&lt;&gt;"",E7&lt;&gt;"",D7&lt;=EOMONTH(DATE(2026,11,1),0),E7&gt;=DATE(2026,11,1)),"■","")</f>
      </c>
      <c r="V7" s="34">
        <f>IF(AND(D7&lt;&gt;"",E7&lt;&gt;"",D7&lt;=EOMONTH(DATE(2026,12,1),0),E7&gt;=DATE(2026,12,1)),"■","")</f>
      </c>
    </row>
    <row r="8" spans="2:22" x14ac:dyDescent="0.25">
      <c r="B8" s="29"/>
      <c r="C8" s="29"/>
      <c r="D8" s="30"/>
      <c r="E8" s="30"/>
      <c r="F8" s="24"/>
      <c r="G8" s="31"/>
      <c r="H8" s="31"/>
      <c r="I8" s="32">
        <f>IF(AND(G8&lt;&gt;"",H8&lt;&gt;""),G8-H8,"")</f>
      </c>
      <c r="J8" s="33"/>
      <c r="K8" s="34">
        <f>IF(AND(D8&lt;&gt;"",E8&lt;&gt;"",D8&lt;=EOMONTH(DATE(2026,1,1),0),E8&gt;=DATE(2026,1,1)),"■","")</f>
      </c>
      <c r="L8" s="34">
        <f>IF(AND(D8&lt;&gt;"",E8&lt;&gt;"",D8&lt;=EOMONTH(DATE(2026,2,1),0),E8&gt;=DATE(2026,2,1)),"■","")</f>
      </c>
      <c r="M8" s="34">
        <f>IF(AND(D8&lt;&gt;"",E8&lt;&gt;"",D8&lt;=EOMONTH(DATE(2026,3,1),0),E8&gt;=DATE(2026,3,1)),"■","")</f>
      </c>
      <c r="N8" s="34">
        <f>IF(AND(D8&lt;&gt;"",E8&lt;&gt;"",D8&lt;=EOMONTH(DATE(2026,4,1),0),E8&gt;=DATE(2026,4,1)),"■","")</f>
      </c>
      <c r="O8" s="34">
        <f>IF(AND(D8&lt;&gt;"",E8&lt;&gt;"",D8&lt;=EOMONTH(DATE(2026,5,1),0),E8&gt;=DATE(2026,5,1)),"■","")</f>
      </c>
      <c r="P8" s="34">
        <f>IF(AND(D8&lt;&gt;"",E8&lt;&gt;"",D8&lt;=EOMONTH(DATE(2026,6,1),0),E8&gt;=DATE(2026,6,1)),"■","")</f>
      </c>
      <c r="Q8" s="34">
        <f>IF(AND(D8&lt;&gt;"",E8&lt;&gt;"",D8&lt;=EOMONTH(DATE(2026,7,1),0),E8&gt;=DATE(2026,7,1)),"■","")</f>
      </c>
      <c r="R8" s="34">
        <f>IF(AND(D8&lt;&gt;"",E8&lt;&gt;"",D8&lt;=EOMONTH(DATE(2026,8,1),0),E8&gt;=DATE(2026,8,1)),"■","")</f>
      </c>
      <c r="S8" s="34">
        <f>IF(AND(D8&lt;&gt;"",E8&lt;&gt;"",D8&lt;=EOMONTH(DATE(2026,9,1),0),E8&gt;=DATE(2026,9,1)),"■","")</f>
      </c>
      <c r="T8" s="34">
        <f>IF(AND(D8&lt;&gt;"",E8&lt;&gt;"",D8&lt;=EOMONTH(DATE(2026,10,1),0),E8&gt;=DATE(2026,10,1)),"■","")</f>
      </c>
      <c r="U8" s="34">
        <f>IF(AND(D8&lt;&gt;"",E8&lt;&gt;"",D8&lt;=EOMONTH(DATE(2026,11,1),0),E8&gt;=DATE(2026,11,1)),"■","")</f>
      </c>
      <c r="V8" s="34">
        <f>IF(AND(D8&lt;&gt;"",E8&lt;&gt;"",D8&lt;=EOMONTH(DATE(2026,12,1),0),E8&gt;=DATE(2026,12,1)),"■","")</f>
      </c>
    </row>
    <row r="9" spans="2:22" x14ac:dyDescent="0.25">
      <c r="B9" s="29"/>
      <c r="C9" s="29"/>
      <c r="D9" s="30"/>
      <c r="E9" s="30"/>
      <c r="F9" s="24"/>
      <c r="G9" s="31"/>
      <c r="H9" s="31"/>
      <c r="I9" s="32">
        <f>IF(AND(G9&lt;&gt;"",H9&lt;&gt;""),G9-H9,"")</f>
      </c>
      <c r="J9" s="33"/>
      <c r="K9" s="34">
        <f>IF(AND(D9&lt;&gt;"",E9&lt;&gt;"",D9&lt;=EOMONTH(DATE(2026,1,1),0),E9&gt;=DATE(2026,1,1)),"■","")</f>
      </c>
      <c r="L9" s="34">
        <f>IF(AND(D9&lt;&gt;"",E9&lt;&gt;"",D9&lt;=EOMONTH(DATE(2026,2,1),0),E9&gt;=DATE(2026,2,1)),"■","")</f>
      </c>
      <c r="M9" s="34">
        <f>IF(AND(D9&lt;&gt;"",E9&lt;&gt;"",D9&lt;=EOMONTH(DATE(2026,3,1),0),E9&gt;=DATE(2026,3,1)),"■","")</f>
      </c>
      <c r="N9" s="34">
        <f>IF(AND(D9&lt;&gt;"",E9&lt;&gt;"",D9&lt;=EOMONTH(DATE(2026,4,1),0),E9&gt;=DATE(2026,4,1)),"■","")</f>
      </c>
      <c r="O9" s="34">
        <f>IF(AND(D9&lt;&gt;"",E9&lt;&gt;"",D9&lt;=EOMONTH(DATE(2026,5,1),0),E9&gt;=DATE(2026,5,1)),"■","")</f>
      </c>
      <c r="P9" s="34">
        <f>IF(AND(D9&lt;&gt;"",E9&lt;&gt;"",D9&lt;=EOMONTH(DATE(2026,6,1),0),E9&gt;=DATE(2026,6,1)),"■","")</f>
      </c>
      <c r="Q9" s="34">
        <f>IF(AND(D9&lt;&gt;"",E9&lt;&gt;"",D9&lt;=EOMONTH(DATE(2026,7,1),0),E9&gt;=DATE(2026,7,1)),"■","")</f>
      </c>
      <c r="R9" s="34">
        <f>IF(AND(D9&lt;&gt;"",E9&lt;&gt;"",D9&lt;=EOMONTH(DATE(2026,8,1),0),E9&gt;=DATE(2026,8,1)),"■","")</f>
      </c>
      <c r="S9" s="34">
        <f>IF(AND(D9&lt;&gt;"",E9&lt;&gt;"",D9&lt;=EOMONTH(DATE(2026,9,1),0),E9&gt;=DATE(2026,9,1)),"■","")</f>
      </c>
      <c r="T9" s="34">
        <f>IF(AND(D9&lt;&gt;"",E9&lt;&gt;"",D9&lt;=EOMONTH(DATE(2026,10,1),0),E9&gt;=DATE(2026,10,1)),"■","")</f>
      </c>
      <c r="U9" s="34">
        <f>IF(AND(D9&lt;&gt;"",E9&lt;&gt;"",D9&lt;=EOMONTH(DATE(2026,11,1),0),E9&gt;=DATE(2026,11,1)),"■","")</f>
      </c>
      <c r="V9" s="34">
        <f>IF(AND(D9&lt;&gt;"",E9&lt;&gt;"",D9&lt;=EOMONTH(DATE(2026,12,1),0),E9&gt;=DATE(2026,12,1)),"■","")</f>
      </c>
    </row>
    <row r="10" spans="2:22" x14ac:dyDescent="0.25">
      <c r="B10" s="29"/>
      <c r="C10" s="29"/>
      <c r="D10" s="30"/>
      <c r="E10" s="30"/>
      <c r="F10" s="24"/>
      <c r="G10" s="31"/>
      <c r="H10" s="31"/>
      <c r="I10" s="32">
        <f>IF(AND(G10&lt;&gt;"",H10&lt;&gt;""),G10-H10,"")</f>
      </c>
      <c r="J10" s="33"/>
      <c r="K10" s="34">
        <f>IF(AND(D10&lt;&gt;"",E10&lt;&gt;"",D10&lt;=EOMONTH(DATE(2026,1,1),0),E10&gt;=DATE(2026,1,1)),"■","")</f>
      </c>
      <c r="L10" s="34">
        <f>IF(AND(D10&lt;&gt;"",E10&lt;&gt;"",D10&lt;=EOMONTH(DATE(2026,2,1),0),E10&gt;=DATE(2026,2,1)),"■","")</f>
      </c>
      <c r="M10" s="34">
        <f>IF(AND(D10&lt;&gt;"",E10&lt;&gt;"",D10&lt;=EOMONTH(DATE(2026,3,1),0),E10&gt;=DATE(2026,3,1)),"■","")</f>
      </c>
      <c r="N10" s="34">
        <f>IF(AND(D10&lt;&gt;"",E10&lt;&gt;"",D10&lt;=EOMONTH(DATE(2026,4,1),0),E10&gt;=DATE(2026,4,1)),"■","")</f>
      </c>
      <c r="O10" s="34">
        <f>IF(AND(D10&lt;&gt;"",E10&lt;&gt;"",D10&lt;=EOMONTH(DATE(2026,5,1),0),E10&gt;=DATE(2026,5,1)),"■","")</f>
      </c>
      <c r="P10" s="34">
        <f>IF(AND(D10&lt;&gt;"",E10&lt;&gt;"",D10&lt;=EOMONTH(DATE(2026,6,1),0),E10&gt;=DATE(2026,6,1)),"■","")</f>
      </c>
      <c r="Q10" s="34">
        <f>IF(AND(D10&lt;&gt;"",E10&lt;&gt;"",D10&lt;=EOMONTH(DATE(2026,7,1),0),E10&gt;=DATE(2026,7,1)),"■","")</f>
      </c>
      <c r="R10" s="34">
        <f>IF(AND(D10&lt;&gt;"",E10&lt;&gt;"",D10&lt;=EOMONTH(DATE(2026,8,1),0),E10&gt;=DATE(2026,8,1)),"■","")</f>
      </c>
      <c r="S10" s="34">
        <f>IF(AND(D10&lt;&gt;"",E10&lt;&gt;"",D10&lt;=EOMONTH(DATE(2026,9,1),0),E10&gt;=DATE(2026,9,1)),"■","")</f>
      </c>
      <c r="T10" s="34">
        <f>IF(AND(D10&lt;&gt;"",E10&lt;&gt;"",D10&lt;=EOMONTH(DATE(2026,10,1),0),E10&gt;=DATE(2026,10,1)),"■","")</f>
      </c>
      <c r="U10" s="34">
        <f>IF(AND(D10&lt;&gt;"",E10&lt;&gt;"",D10&lt;=EOMONTH(DATE(2026,11,1),0),E10&gt;=DATE(2026,11,1)),"■","")</f>
      </c>
      <c r="V10" s="34">
        <f>IF(AND(D10&lt;&gt;"",E10&lt;&gt;"",D10&lt;=EOMONTH(DATE(2026,12,1),0),E10&gt;=DATE(2026,12,1)),"■","")</f>
      </c>
    </row>
    <row r="11" spans="2:22" x14ac:dyDescent="0.25">
      <c r="B11" s="29"/>
      <c r="C11" s="29"/>
      <c r="D11" s="30"/>
      <c r="E11" s="30"/>
      <c r="F11" s="24"/>
      <c r="G11" s="31"/>
      <c r="H11" s="31"/>
      <c r="I11" s="32">
        <f>IF(AND(G11&lt;&gt;"",H11&lt;&gt;""),G11-H11,"")</f>
      </c>
      <c r="J11" s="33"/>
      <c r="K11" s="34">
        <f>IF(AND(D11&lt;&gt;"",E11&lt;&gt;"",D11&lt;=EOMONTH(DATE(2026,1,1),0),E11&gt;=DATE(2026,1,1)),"■","")</f>
      </c>
      <c r="L11" s="34">
        <f>IF(AND(D11&lt;&gt;"",E11&lt;&gt;"",D11&lt;=EOMONTH(DATE(2026,2,1),0),E11&gt;=DATE(2026,2,1)),"■","")</f>
      </c>
      <c r="M11" s="34">
        <f>IF(AND(D11&lt;&gt;"",E11&lt;&gt;"",D11&lt;=EOMONTH(DATE(2026,3,1),0),E11&gt;=DATE(2026,3,1)),"■","")</f>
      </c>
      <c r="N11" s="34">
        <f>IF(AND(D11&lt;&gt;"",E11&lt;&gt;"",D11&lt;=EOMONTH(DATE(2026,4,1),0),E11&gt;=DATE(2026,4,1)),"■","")</f>
      </c>
      <c r="O11" s="34">
        <f>IF(AND(D11&lt;&gt;"",E11&lt;&gt;"",D11&lt;=EOMONTH(DATE(2026,5,1),0),E11&gt;=DATE(2026,5,1)),"■","")</f>
      </c>
      <c r="P11" s="34">
        <f>IF(AND(D11&lt;&gt;"",E11&lt;&gt;"",D11&lt;=EOMONTH(DATE(2026,6,1),0),E11&gt;=DATE(2026,6,1)),"■","")</f>
      </c>
      <c r="Q11" s="34">
        <f>IF(AND(D11&lt;&gt;"",E11&lt;&gt;"",D11&lt;=EOMONTH(DATE(2026,7,1),0),E11&gt;=DATE(2026,7,1)),"■","")</f>
      </c>
      <c r="R11" s="34">
        <f>IF(AND(D11&lt;&gt;"",E11&lt;&gt;"",D11&lt;=EOMONTH(DATE(2026,8,1),0),E11&gt;=DATE(2026,8,1)),"■","")</f>
      </c>
      <c r="S11" s="34">
        <f>IF(AND(D11&lt;&gt;"",E11&lt;&gt;"",D11&lt;=EOMONTH(DATE(2026,9,1),0),E11&gt;=DATE(2026,9,1)),"■","")</f>
      </c>
      <c r="T11" s="34">
        <f>IF(AND(D11&lt;&gt;"",E11&lt;&gt;"",D11&lt;=EOMONTH(DATE(2026,10,1),0),E11&gt;=DATE(2026,10,1)),"■","")</f>
      </c>
      <c r="U11" s="34">
        <f>IF(AND(D11&lt;&gt;"",E11&lt;&gt;"",D11&lt;=EOMONTH(DATE(2026,11,1),0),E11&gt;=DATE(2026,11,1)),"■","")</f>
      </c>
      <c r="V11" s="34">
        <f>IF(AND(D11&lt;&gt;"",E11&lt;&gt;"",D11&lt;=EOMONTH(DATE(2026,12,1),0),E11&gt;=DATE(2026,12,1)),"■","")</f>
      </c>
    </row>
    <row r="12" spans="2:22" x14ac:dyDescent="0.25">
      <c r="B12" s="29"/>
      <c r="C12" s="29"/>
      <c r="D12" s="30"/>
      <c r="E12" s="30"/>
      <c r="F12" s="24"/>
      <c r="G12" s="31"/>
      <c r="H12" s="31"/>
      <c r="I12" s="32">
        <f>IF(AND(G12&lt;&gt;"",H12&lt;&gt;""),G12-H12,"")</f>
      </c>
      <c r="J12" s="33"/>
      <c r="K12" s="34">
        <f>IF(AND(D12&lt;&gt;"",E12&lt;&gt;"",D12&lt;=EOMONTH(DATE(2026,1,1),0),E12&gt;=DATE(2026,1,1)),"■","")</f>
      </c>
      <c r="L12" s="34">
        <f>IF(AND(D12&lt;&gt;"",E12&lt;&gt;"",D12&lt;=EOMONTH(DATE(2026,2,1),0),E12&gt;=DATE(2026,2,1)),"■","")</f>
      </c>
      <c r="M12" s="34">
        <f>IF(AND(D12&lt;&gt;"",E12&lt;&gt;"",D12&lt;=EOMONTH(DATE(2026,3,1),0),E12&gt;=DATE(2026,3,1)),"■","")</f>
      </c>
      <c r="N12" s="34">
        <f>IF(AND(D12&lt;&gt;"",E12&lt;&gt;"",D12&lt;=EOMONTH(DATE(2026,4,1),0),E12&gt;=DATE(2026,4,1)),"■","")</f>
      </c>
      <c r="O12" s="34">
        <f>IF(AND(D12&lt;&gt;"",E12&lt;&gt;"",D12&lt;=EOMONTH(DATE(2026,5,1),0),E12&gt;=DATE(2026,5,1)),"■","")</f>
      </c>
      <c r="P12" s="34">
        <f>IF(AND(D12&lt;&gt;"",E12&lt;&gt;"",D12&lt;=EOMONTH(DATE(2026,6,1),0),E12&gt;=DATE(2026,6,1)),"■","")</f>
      </c>
      <c r="Q12" s="34">
        <f>IF(AND(D12&lt;&gt;"",E12&lt;&gt;"",D12&lt;=EOMONTH(DATE(2026,7,1),0),E12&gt;=DATE(2026,7,1)),"■","")</f>
      </c>
      <c r="R12" s="34">
        <f>IF(AND(D12&lt;&gt;"",E12&lt;&gt;"",D12&lt;=EOMONTH(DATE(2026,8,1),0),E12&gt;=DATE(2026,8,1)),"■","")</f>
      </c>
      <c r="S12" s="34">
        <f>IF(AND(D12&lt;&gt;"",E12&lt;&gt;"",D12&lt;=EOMONTH(DATE(2026,9,1),0),E12&gt;=DATE(2026,9,1)),"■","")</f>
      </c>
      <c r="T12" s="34">
        <f>IF(AND(D12&lt;&gt;"",E12&lt;&gt;"",D12&lt;=EOMONTH(DATE(2026,10,1),0),E12&gt;=DATE(2026,10,1)),"■","")</f>
      </c>
      <c r="U12" s="34">
        <f>IF(AND(D12&lt;&gt;"",E12&lt;&gt;"",D12&lt;=EOMONTH(DATE(2026,11,1),0),E12&gt;=DATE(2026,11,1)),"■","")</f>
      </c>
      <c r="V12" s="34">
        <f>IF(AND(D12&lt;&gt;"",E12&lt;&gt;"",D12&lt;=EOMONTH(DATE(2026,12,1),0),E12&gt;=DATE(2026,12,1)),"■","")</f>
      </c>
    </row>
    <row r="13" spans="2:22" x14ac:dyDescent="0.25">
      <c r="B13" s="29"/>
      <c r="C13" s="29"/>
      <c r="D13" s="30"/>
      <c r="E13" s="30"/>
      <c r="F13" s="24"/>
      <c r="G13" s="31"/>
      <c r="H13" s="31"/>
      <c r="I13" s="32">
        <f>IF(AND(G13&lt;&gt;"",H13&lt;&gt;""),G13-H13,"")</f>
      </c>
      <c r="J13" s="33"/>
      <c r="K13" s="34">
        <f>IF(AND(D13&lt;&gt;"",E13&lt;&gt;"",D13&lt;=EOMONTH(DATE(2026,1,1),0),E13&gt;=DATE(2026,1,1)),"■","")</f>
      </c>
      <c r="L13" s="34">
        <f>IF(AND(D13&lt;&gt;"",E13&lt;&gt;"",D13&lt;=EOMONTH(DATE(2026,2,1),0),E13&gt;=DATE(2026,2,1)),"■","")</f>
      </c>
      <c r="M13" s="34">
        <f>IF(AND(D13&lt;&gt;"",E13&lt;&gt;"",D13&lt;=EOMONTH(DATE(2026,3,1),0),E13&gt;=DATE(2026,3,1)),"■","")</f>
      </c>
      <c r="N13" s="34">
        <f>IF(AND(D13&lt;&gt;"",E13&lt;&gt;"",D13&lt;=EOMONTH(DATE(2026,4,1),0),E13&gt;=DATE(2026,4,1)),"■","")</f>
      </c>
      <c r="O13" s="34">
        <f>IF(AND(D13&lt;&gt;"",E13&lt;&gt;"",D13&lt;=EOMONTH(DATE(2026,5,1),0),E13&gt;=DATE(2026,5,1)),"■","")</f>
      </c>
      <c r="P13" s="34">
        <f>IF(AND(D13&lt;&gt;"",E13&lt;&gt;"",D13&lt;=EOMONTH(DATE(2026,6,1),0),E13&gt;=DATE(2026,6,1)),"■","")</f>
      </c>
      <c r="Q13" s="34">
        <f>IF(AND(D13&lt;&gt;"",E13&lt;&gt;"",D13&lt;=EOMONTH(DATE(2026,7,1),0),E13&gt;=DATE(2026,7,1)),"■","")</f>
      </c>
      <c r="R13" s="34">
        <f>IF(AND(D13&lt;&gt;"",E13&lt;&gt;"",D13&lt;=EOMONTH(DATE(2026,8,1),0),E13&gt;=DATE(2026,8,1)),"■","")</f>
      </c>
      <c r="S13" s="34">
        <f>IF(AND(D13&lt;&gt;"",E13&lt;&gt;"",D13&lt;=EOMONTH(DATE(2026,9,1),0),E13&gt;=DATE(2026,9,1)),"■","")</f>
      </c>
      <c r="T13" s="34">
        <f>IF(AND(D13&lt;&gt;"",E13&lt;&gt;"",D13&lt;=EOMONTH(DATE(2026,10,1),0),E13&gt;=DATE(2026,10,1)),"■","")</f>
      </c>
      <c r="U13" s="34">
        <f>IF(AND(D13&lt;&gt;"",E13&lt;&gt;"",D13&lt;=EOMONTH(DATE(2026,11,1),0),E13&gt;=DATE(2026,11,1)),"■","")</f>
      </c>
      <c r="V13" s="34">
        <f>IF(AND(D13&lt;&gt;"",E13&lt;&gt;"",D13&lt;=EOMONTH(DATE(2026,12,1),0),E13&gt;=DATE(2026,12,1)),"■","")</f>
      </c>
    </row>
    <row r="14" spans="2:22" x14ac:dyDescent="0.25">
      <c r="B14" s="29"/>
      <c r="C14" s="29"/>
      <c r="D14" s="30"/>
      <c r="E14" s="30"/>
      <c r="F14" s="24"/>
      <c r="G14" s="31"/>
      <c r="H14" s="31"/>
      <c r="I14" s="32">
        <f>IF(AND(G14&lt;&gt;"",H14&lt;&gt;""),G14-H14,"")</f>
      </c>
      <c r="J14" s="33"/>
      <c r="K14" s="34">
        <f>IF(AND(D14&lt;&gt;"",E14&lt;&gt;"",D14&lt;=EOMONTH(DATE(2026,1,1),0),E14&gt;=DATE(2026,1,1)),"■","")</f>
      </c>
      <c r="L14" s="34">
        <f>IF(AND(D14&lt;&gt;"",E14&lt;&gt;"",D14&lt;=EOMONTH(DATE(2026,2,1),0),E14&gt;=DATE(2026,2,1)),"■","")</f>
      </c>
      <c r="M14" s="34">
        <f>IF(AND(D14&lt;&gt;"",E14&lt;&gt;"",D14&lt;=EOMONTH(DATE(2026,3,1),0),E14&gt;=DATE(2026,3,1)),"■","")</f>
      </c>
      <c r="N14" s="34">
        <f>IF(AND(D14&lt;&gt;"",E14&lt;&gt;"",D14&lt;=EOMONTH(DATE(2026,4,1),0),E14&gt;=DATE(2026,4,1)),"■","")</f>
      </c>
      <c r="O14" s="34">
        <f>IF(AND(D14&lt;&gt;"",E14&lt;&gt;"",D14&lt;=EOMONTH(DATE(2026,5,1),0),E14&gt;=DATE(2026,5,1)),"■","")</f>
      </c>
      <c r="P14" s="34">
        <f>IF(AND(D14&lt;&gt;"",E14&lt;&gt;"",D14&lt;=EOMONTH(DATE(2026,6,1),0),E14&gt;=DATE(2026,6,1)),"■","")</f>
      </c>
      <c r="Q14" s="34">
        <f>IF(AND(D14&lt;&gt;"",E14&lt;&gt;"",D14&lt;=EOMONTH(DATE(2026,7,1),0),E14&gt;=DATE(2026,7,1)),"■","")</f>
      </c>
      <c r="R14" s="34">
        <f>IF(AND(D14&lt;&gt;"",E14&lt;&gt;"",D14&lt;=EOMONTH(DATE(2026,8,1),0),E14&gt;=DATE(2026,8,1)),"■","")</f>
      </c>
      <c r="S14" s="34">
        <f>IF(AND(D14&lt;&gt;"",E14&lt;&gt;"",D14&lt;=EOMONTH(DATE(2026,9,1),0),E14&gt;=DATE(2026,9,1)),"■","")</f>
      </c>
      <c r="T14" s="34">
        <f>IF(AND(D14&lt;&gt;"",E14&lt;&gt;"",D14&lt;=EOMONTH(DATE(2026,10,1),0),E14&gt;=DATE(2026,10,1)),"■","")</f>
      </c>
      <c r="U14" s="34">
        <f>IF(AND(D14&lt;&gt;"",E14&lt;&gt;"",D14&lt;=EOMONTH(DATE(2026,11,1),0),E14&gt;=DATE(2026,11,1)),"■","")</f>
      </c>
      <c r="V14" s="34">
        <f>IF(AND(D14&lt;&gt;"",E14&lt;&gt;"",D14&lt;=EOMONTH(DATE(2026,12,1),0),E14&gt;=DATE(2026,12,1)),"■","")</f>
      </c>
    </row>
    <row r="15" spans="2:22" x14ac:dyDescent="0.25">
      <c r="B15" s="29"/>
      <c r="C15" s="29"/>
      <c r="D15" s="30"/>
      <c r="E15" s="30"/>
      <c r="F15" s="24"/>
      <c r="G15" s="31"/>
      <c r="H15" s="31"/>
      <c r="I15" s="32">
        <f>IF(AND(G15&lt;&gt;"",H15&lt;&gt;""),G15-H15,"")</f>
      </c>
      <c r="J15" s="33"/>
      <c r="K15" s="34">
        <f>IF(AND(D15&lt;&gt;"",E15&lt;&gt;"",D15&lt;=EOMONTH(DATE(2026,1,1),0),E15&gt;=DATE(2026,1,1)),"■","")</f>
      </c>
      <c r="L15" s="34">
        <f>IF(AND(D15&lt;&gt;"",E15&lt;&gt;"",D15&lt;=EOMONTH(DATE(2026,2,1),0),E15&gt;=DATE(2026,2,1)),"■","")</f>
      </c>
      <c r="M15" s="34">
        <f>IF(AND(D15&lt;&gt;"",E15&lt;&gt;"",D15&lt;=EOMONTH(DATE(2026,3,1),0),E15&gt;=DATE(2026,3,1)),"■","")</f>
      </c>
      <c r="N15" s="34">
        <f>IF(AND(D15&lt;&gt;"",E15&lt;&gt;"",D15&lt;=EOMONTH(DATE(2026,4,1),0),E15&gt;=DATE(2026,4,1)),"■","")</f>
      </c>
      <c r="O15" s="34">
        <f>IF(AND(D15&lt;&gt;"",E15&lt;&gt;"",D15&lt;=EOMONTH(DATE(2026,5,1),0),E15&gt;=DATE(2026,5,1)),"■","")</f>
      </c>
      <c r="P15" s="34">
        <f>IF(AND(D15&lt;&gt;"",E15&lt;&gt;"",D15&lt;=EOMONTH(DATE(2026,6,1),0),E15&gt;=DATE(2026,6,1)),"■","")</f>
      </c>
      <c r="Q15" s="34">
        <f>IF(AND(D15&lt;&gt;"",E15&lt;&gt;"",D15&lt;=EOMONTH(DATE(2026,7,1),0),E15&gt;=DATE(2026,7,1)),"■","")</f>
      </c>
      <c r="R15" s="34">
        <f>IF(AND(D15&lt;&gt;"",E15&lt;&gt;"",D15&lt;=EOMONTH(DATE(2026,8,1),0),E15&gt;=DATE(2026,8,1)),"■","")</f>
      </c>
      <c r="S15" s="34">
        <f>IF(AND(D15&lt;&gt;"",E15&lt;&gt;"",D15&lt;=EOMONTH(DATE(2026,9,1),0),E15&gt;=DATE(2026,9,1)),"■","")</f>
      </c>
      <c r="T15" s="34">
        <f>IF(AND(D15&lt;&gt;"",E15&lt;&gt;"",D15&lt;=EOMONTH(DATE(2026,10,1),0),E15&gt;=DATE(2026,10,1)),"■","")</f>
      </c>
      <c r="U15" s="34">
        <f>IF(AND(D15&lt;&gt;"",E15&lt;&gt;"",D15&lt;=EOMONTH(DATE(2026,11,1),0),E15&gt;=DATE(2026,11,1)),"■","")</f>
      </c>
      <c r="V15" s="34">
        <f>IF(AND(D15&lt;&gt;"",E15&lt;&gt;"",D15&lt;=EOMONTH(DATE(2026,12,1),0),E15&gt;=DATE(2026,12,1)),"■","")</f>
      </c>
    </row>
    <row r="16" spans="2:22" x14ac:dyDescent="0.25">
      <c r="B16" s="29"/>
      <c r="C16" s="29"/>
      <c r="D16" s="30"/>
      <c r="E16" s="30"/>
      <c r="F16" s="24"/>
      <c r="G16" s="31"/>
      <c r="H16" s="31"/>
      <c r="I16" s="32">
        <f>IF(AND(G16&lt;&gt;"",H16&lt;&gt;""),G16-H16,"")</f>
      </c>
      <c r="J16" s="33"/>
      <c r="K16" s="34">
        <f>IF(AND(D16&lt;&gt;"",E16&lt;&gt;"",D16&lt;=EOMONTH(DATE(2026,1,1),0),E16&gt;=DATE(2026,1,1)),"■","")</f>
      </c>
      <c r="L16" s="34">
        <f>IF(AND(D16&lt;&gt;"",E16&lt;&gt;"",D16&lt;=EOMONTH(DATE(2026,2,1),0),E16&gt;=DATE(2026,2,1)),"■","")</f>
      </c>
      <c r="M16" s="34">
        <f>IF(AND(D16&lt;&gt;"",E16&lt;&gt;"",D16&lt;=EOMONTH(DATE(2026,3,1),0),E16&gt;=DATE(2026,3,1)),"■","")</f>
      </c>
      <c r="N16" s="34">
        <f>IF(AND(D16&lt;&gt;"",E16&lt;&gt;"",D16&lt;=EOMONTH(DATE(2026,4,1),0),E16&gt;=DATE(2026,4,1)),"■","")</f>
      </c>
      <c r="O16" s="34">
        <f>IF(AND(D16&lt;&gt;"",E16&lt;&gt;"",D16&lt;=EOMONTH(DATE(2026,5,1),0),E16&gt;=DATE(2026,5,1)),"■","")</f>
      </c>
      <c r="P16" s="34">
        <f>IF(AND(D16&lt;&gt;"",E16&lt;&gt;"",D16&lt;=EOMONTH(DATE(2026,6,1),0),E16&gt;=DATE(2026,6,1)),"■","")</f>
      </c>
      <c r="Q16" s="34">
        <f>IF(AND(D16&lt;&gt;"",E16&lt;&gt;"",D16&lt;=EOMONTH(DATE(2026,7,1),0),E16&gt;=DATE(2026,7,1)),"■","")</f>
      </c>
      <c r="R16" s="34">
        <f>IF(AND(D16&lt;&gt;"",E16&lt;&gt;"",D16&lt;=EOMONTH(DATE(2026,8,1),0),E16&gt;=DATE(2026,8,1)),"■","")</f>
      </c>
      <c r="S16" s="34">
        <f>IF(AND(D16&lt;&gt;"",E16&lt;&gt;"",D16&lt;=EOMONTH(DATE(2026,9,1),0),E16&gt;=DATE(2026,9,1)),"■","")</f>
      </c>
      <c r="T16" s="34">
        <f>IF(AND(D16&lt;&gt;"",E16&lt;&gt;"",D16&lt;=EOMONTH(DATE(2026,10,1),0),E16&gt;=DATE(2026,10,1)),"■","")</f>
      </c>
      <c r="U16" s="34">
        <f>IF(AND(D16&lt;&gt;"",E16&lt;&gt;"",D16&lt;=EOMONTH(DATE(2026,11,1),0),E16&gt;=DATE(2026,11,1)),"■","")</f>
      </c>
      <c r="V16" s="34">
        <f>IF(AND(D16&lt;&gt;"",E16&lt;&gt;"",D16&lt;=EOMONTH(DATE(2026,12,1),0),E16&gt;=DATE(2026,12,1)),"■","")</f>
      </c>
    </row>
    <row r="17" spans="2:22" x14ac:dyDescent="0.25">
      <c r="B17" s="29"/>
      <c r="C17" s="29"/>
      <c r="D17" s="30"/>
      <c r="E17" s="30"/>
      <c r="F17" s="24"/>
      <c r="G17" s="31"/>
      <c r="H17" s="31"/>
      <c r="I17" s="32">
        <f>IF(AND(G17&lt;&gt;"",H17&lt;&gt;""),G17-H17,"")</f>
      </c>
      <c r="J17" s="33"/>
      <c r="K17" s="34">
        <f>IF(AND(D17&lt;&gt;"",E17&lt;&gt;"",D17&lt;=EOMONTH(DATE(2026,1,1),0),E17&gt;=DATE(2026,1,1)),"■","")</f>
      </c>
      <c r="L17" s="34">
        <f>IF(AND(D17&lt;&gt;"",E17&lt;&gt;"",D17&lt;=EOMONTH(DATE(2026,2,1),0),E17&gt;=DATE(2026,2,1)),"■","")</f>
      </c>
      <c r="M17" s="34">
        <f>IF(AND(D17&lt;&gt;"",E17&lt;&gt;"",D17&lt;=EOMONTH(DATE(2026,3,1),0),E17&gt;=DATE(2026,3,1)),"■","")</f>
      </c>
      <c r="N17" s="34">
        <f>IF(AND(D17&lt;&gt;"",E17&lt;&gt;"",D17&lt;=EOMONTH(DATE(2026,4,1),0),E17&gt;=DATE(2026,4,1)),"■","")</f>
      </c>
      <c r="O17" s="34">
        <f>IF(AND(D17&lt;&gt;"",E17&lt;&gt;"",D17&lt;=EOMONTH(DATE(2026,5,1),0),E17&gt;=DATE(2026,5,1)),"■","")</f>
      </c>
      <c r="P17" s="34">
        <f>IF(AND(D17&lt;&gt;"",E17&lt;&gt;"",D17&lt;=EOMONTH(DATE(2026,6,1),0),E17&gt;=DATE(2026,6,1)),"■","")</f>
      </c>
      <c r="Q17" s="34">
        <f>IF(AND(D17&lt;&gt;"",E17&lt;&gt;"",D17&lt;=EOMONTH(DATE(2026,7,1),0),E17&gt;=DATE(2026,7,1)),"■","")</f>
      </c>
      <c r="R17" s="34">
        <f>IF(AND(D17&lt;&gt;"",E17&lt;&gt;"",D17&lt;=EOMONTH(DATE(2026,8,1),0),E17&gt;=DATE(2026,8,1)),"■","")</f>
      </c>
      <c r="S17" s="34">
        <f>IF(AND(D17&lt;&gt;"",E17&lt;&gt;"",D17&lt;=EOMONTH(DATE(2026,9,1),0),E17&gt;=DATE(2026,9,1)),"■","")</f>
      </c>
      <c r="T17" s="34">
        <f>IF(AND(D17&lt;&gt;"",E17&lt;&gt;"",D17&lt;=EOMONTH(DATE(2026,10,1),0),E17&gt;=DATE(2026,10,1)),"■","")</f>
      </c>
      <c r="U17" s="34">
        <f>IF(AND(D17&lt;&gt;"",E17&lt;&gt;"",D17&lt;=EOMONTH(DATE(2026,11,1),0),E17&gt;=DATE(2026,11,1)),"■","")</f>
      </c>
      <c r="V17" s="34">
        <f>IF(AND(D17&lt;&gt;"",E17&lt;&gt;"",D17&lt;=EOMONTH(DATE(2026,12,1),0),E17&gt;=DATE(2026,12,1)),"■","")</f>
      </c>
    </row>
    <row r="18" spans="2:22" x14ac:dyDescent="0.25">
      <c r="B18" s="29"/>
      <c r="C18" s="29"/>
      <c r="D18" s="30"/>
      <c r="E18" s="30"/>
      <c r="F18" s="24"/>
      <c r="G18" s="31"/>
      <c r="H18" s="31"/>
      <c r="I18" s="32">
        <f>IF(AND(G18&lt;&gt;"",H18&lt;&gt;""),G18-H18,"")</f>
      </c>
      <c r="J18" s="33"/>
      <c r="K18" s="34">
        <f>IF(AND(D18&lt;&gt;"",E18&lt;&gt;"",D18&lt;=EOMONTH(DATE(2026,1,1),0),E18&gt;=DATE(2026,1,1)),"■","")</f>
      </c>
      <c r="L18" s="34">
        <f>IF(AND(D18&lt;&gt;"",E18&lt;&gt;"",D18&lt;=EOMONTH(DATE(2026,2,1),0),E18&gt;=DATE(2026,2,1)),"■","")</f>
      </c>
      <c r="M18" s="34">
        <f>IF(AND(D18&lt;&gt;"",E18&lt;&gt;"",D18&lt;=EOMONTH(DATE(2026,3,1),0),E18&gt;=DATE(2026,3,1)),"■","")</f>
      </c>
      <c r="N18" s="34">
        <f>IF(AND(D18&lt;&gt;"",E18&lt;&gt;"",D18&lt;=EOMONTH(DATE(2026,4,1),0),E18&gt;=DATE(2026,4,1)),"■","")</f>
      </c>
      <c r="O18" s="34">
        <f>IF(AND(D18&lt;&gt;"",E18&lt;&gt;"",D18&lt;=EOMONTH(DATE(2026,5,1),0),E18&gt;=DATE(2026,5,1)),"■","")</f>
      </c>
      <c r="P18" s="34">
        <f>IF(AND(D18&lt;&gt;"",E18&lt;&gt;"",D18&lt;=EOMONTH(DATE(2026,6,1),0),E18&gt;=DATE(2026,6,1)),"■","")</f>
      </c>
      <c r="Q18" s="34">
        <f>IF(AND(D18&lt;&gt;"",E18&lt;&gt;"",D18&lt;=EOMONTH(DATE(2026,7,1),0),E18&gt;=DATE(2026,7,1)),"■","")</f>
      </c>
      <c r="R18" s="34">
        <f>IF(AND(D18&lt;&gt;"",E18&lt;&gt;"",D18&lt;=EOMONTH(DATE(2026,8,1),0),E18&gt;=DATE(2026,8,1)),"■","")</f>
      </c>
      <c r="S18" s="34">
        <f>IF(AND(D18&lt;&gt;"",E18&lt;&gt;"",D18&lt;=EOMONTH(DATE(2026,9,1),0),E18&gt;=DATE(2026,9,1)),"■","")</f>
      </c>
      <c r="T18" s="34">
        <f>IF(AND(D18&lt;&gt;"",E18&lt;&gt;"",D18&lt;=EOMONTH(DATE(2026,10,1),0),E18&gt;=DATE(2026,10,1)),"■","")</f>
      </c>
      <c r="U18" s="34">
        <f>IF(AND(D18&lt;&gt;"",E18&lt;&gt;"",D18&lt;=EOMONTH(DATE(2026,11,1),0),E18&gt;=DATE(2026,11,1)),"■","")</f>
      </c>
      <c r="V18" s="34">
        <f>IF(AND(D18&lt;&gt;"",E18&lt;&gt;"",D18&lt;=EOMONTH(DATE(2026,12,1),0),E18&gt;=DATE(2026,12,1)),"■","")</f>
      </c>
    </row>
    <row r="20" spans="2:9" x14ac:dyDescent="0.25">
      <c r="B20" s="35" t="s">
        <v>62</v>
      </c>
      <c r="C20" s="35"/>
      <c r="D20" s="35"/>
      <c r="E20" s="35"/>
      <c r="F20" s="35"/>
      <c r="G20" s="36">
        <f>SUM(G4:G18)</f>
      </c>
      <c r="H20" s="36">
        <f>SUM(H4:H18)</f>
      </c>
      <c r="I20" s="36">
        <f>G20-H20</f>
      </c>
    </row>
    <row r="22" spans="2:2" x14ac:dyDescent="0.25">
      <c r="B22" s="37" t="s">
        <v>63</v>
      </c>
    </row>
    <row r="23" spans="2:3" x14ac:dyDescent="0.25">
      <c r="B23" s="38" t="s">
        <v>64</v>
      </c>
      <c r="C23" s="11">
        <f>COUNTIF(F4:F18,"Angebot")</f>
      </c>
    </row>
    <row r="24" spans="2:3" x14ac:dyDescent="0.25">
      <c r="B24" s="38" t="s">
        <v>65</v>
      </c>
      <c r="C24" s="11">
        <f>COUNTIF(F4:F18,"Beauftragt")</f>
      </c>
    </row>
    <row r="25" spans="2:3" x14ac:dyDescent="0.25">
      <c r="B25" s="38" t="s">
        <v>66</v>
      </c>
      <c r="C25" s="11">
        <f>COUNTIF(F4:F18,"Laufend")</f>
      </c>
    </row>
    <row r="26" spans="2:3" x14ac:dyDescent="0.25">
      <c r="B26" s="38" t="s">
        <v>67</v>
      </c>
      <c r="C26" s="11">
        <f>COUNTIF(F4:F18,"Abgeschlossen")</f>
      </c>
    </row>
  </sheetData>
  <mergeCells count="2">
    <mergeCell ref="B1:J1"/>
    <mergeCell ref="B20:F20"/>
  </mergeCells>
  <conditionalFormatting sqref="I4">
    <cfRule type="cellIs" dxfId="20" priority="1" operator="lessThan">
      <formula>0</formula>
    </cfRule>
    <cfRule type="cellIs" dxfId="21" priority="2" operator="greaterThanOrEqual">
      <formula>0</formula>
    </cfRule>
  </conditionalFormatting>
  <conditionalFormatting sqref="I5">
    <cfRule type="cellIs" dxfId="22" priority="1" operator="lessThan">
      <formula>0</formula>
    </cfRule>
    <cfRule type="cellIs" dxfId="23" priority="2" operator="greaterThanOrEqual">
      <formula>0</formula>
    </cfRule>
  </conditionalFormatting>
  <conditionalFormatting sqref="I6">
    <cfRule type="cellIs" dxfId="24" priority="1" operator="lessThan">
      <formula>0</formula>
    </cfRule>
    <cfRule type="cellIs" dxfId="25" priority="2" operator="greaterThanOrEqual">
      <formula>0</formula>
    </cfRule>
  </conditionalFormatting>
  <conditionalFormatting sqref="I7">
    <cfRule type="cellIs" dxfId="26" priority="1" operator="lessThan">
      <formula>0</formula>
    </cfRule>
    <cfRule type="cellIs" dxfId="27" priority="2" operator="greaterThanOrEqual">
      <formula>0</formula>
    </cfRule>
  </conditionalFormatting>
  <conditionalFormatting sqref="I8">
    <cfRule type="cellIs" dxfId="28" priority="1" operator="lessThan">
      <formula>0</formula>
    </cfRule>
    <cfRule type="cellIs" dxfId="29" priority="2" operator="greaterThanOrEqual">
      <formula>0</formula>
    </cfRule>
  </conditionalFormatting>
  <conditionalFormatting sqref="I9">
    <cfRule type="cellIs" dxfId="30" priority="1" operator="lessThan">
      <formula>0</formula>
    </cfRule>
    <cfRule type="cellIs" dxfId="31" priority="2" operator="greaterThanOrEqual">
      <formula>0</formula>
    </cfRule>
  </conditionalFormatting>
  <conditionalFormatting sqref="I10">
    <cfRule type="cellIs" dxfId="32" priority="1" operator="lessThan">
      <formula>0</formula>
    </cfRule>
    <cfRule type="cellIs" dxfId="33" priority="2" operator="greaterThanOrEqual">
      <formula>0</formula>
    </cfRule>
  </conditionalFormatting>
  <conditionalFormatting sqref="I11">
    <cfRule type="cellIs" dxfId="34" priority="1" operator="lessThan">
      <formula>0</formula>
    </cfRule>
    <cfRule type="cellIs" dxfId="35" priority="2" operator="greaterThanOrEqual">
      <formula>0</formula>
    </cfRule>
  </conditionalFormatting>
  <conditionalFormatting sqref="I12">
    <cfRule type="cellIs" dxfId="36" priority="1" operator="lessThan">
      <formula>0</formula>
    </cfRule>
    <cfRule type="cellIs" dxfId="37" priority="2" operator="greaterThanOrEqual">
      <formula>0</formula>
    </cfRule>
  </conditionalFormatting>
  <conditionalFormatting sqref="I13">
    <cfRule type="cellIs" dxfId="38" priority="1" operator="lessThan">
      <formula>0</formula>
    </cfRule>
    <cfRule type="cellIs" dxfId="39" priority="2" operator="greaterThanOrEqual">
      <formula>0</formula>
    </cfRule>
  </conditionalFormatting>
  <conditionalFormatting sqref="I14">
    <cfRule type="cellIs" dxfId="40" priority="1" operator="lessThan">
      <formula>0</formula>
    </cfRule>
    <cfRule type="cellIs" dxfId="41" priority="2" operator="greaterThanOrEqual">
      <formula>0</formula>
    </cfRule>
  </conditionalFormatting>
  <conditionalFormatting sqref="I15">
    <cfRule type="cellIs" dxfId="42" priority="1" operator="lessThan">
      <formula>0</formula>
    </cfRule>
    <cfRule type="cellIs" dxfId="43" priority="2" operator="greaterThanOrEqual">
      <formula>0</formula>
    </cfRule>
  </conditionalFormatting>
  <conditionalFormatting sqref="I16">
    <cfRule type="cellIs" dxfId="44" priority="1" operator="lessThan">
      <formula>0</formula>
    </cfRule>
    <cfRule type="cellIs" dxfId="45" priority="2" operator="greaterThanOrEqual">
      <formula>0</formula>
    </cfRule>
  </conditionalFormatting>
  <conditionalFormatting sqref="I17">
    <cfRule type="cellIs" dxfId="46" priority="1" operator="lessThan">
      <formula>0</formula>
    </cfRule>
    <cfRule type="cellIs" dxfId="47" priority="2" operator="greaterThanOrEqual">
      <formula>0</formula>
    </cfRule>
  </conditionalFormatting>
  <conditionalFormatting sqref="I18">
    <cfRule type="cellIs" dxfId="48" priority="1" operator="lessThan">
      <formula>0</formula>
    </cfRule>
    <cfRule type="cellIs" dxfId="49" priority="2" operator="greaterThanOrEqual">
      <formula>0</formula>
    </cfRule>
  </conditionalFormatting>
  <dataValidations count="2">
    <dataValidation type="list" allowBlank="1" showErrorMessage="1" errorTitle="Ungültiger Status" error="Bitte wählen Sie einen Status aus der Liste." sqref="F10:F18">
      <formula1>"Angebot,Beauftragt,Laufend,Abgeschlossen"</formula1>
    </dataValidation>
    <dataValidation type="list" allowBlank="1" showErrorMessage="1" errorTitle="Ungültiger Status" error="Bitte wählen Sie einen Status aus der Liste." sqref="F4:F18">
      <formula1>"Angebot,Beauftragt,Laufend,Abgeschlossen"</formula1>
    </dataValidation>
  </dataValidations>
  <pageMargins left="0.7" right="0.7" top="0.75" bottom="0.75" header="0.3" footer="0.3"/>
  <pageSetup paperSize="9" orientation="portrait" fitToWidth="1" fitToHeight="0"/>
  <headerFooter>
    <oddHeader>&amp;C&amp;BProjekttracker 2026&amp;R&amp;P / &amp;N</oddHeader>
    <oddFooter>&amp;Lwerkstatt-ratgeber.de&amp;R&amp;D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0B981"/>
    <pageSetUpPr fitToPage="1"/>
  </sheetPr>
  <dimension ref="B1:H18"/>
  <sheetFormatPr defaultRowHeight="15" outlineLevelRow="0" outlineLevelCol="0" x14ac:dyDescent="55"/>
  <cols>
    <col min="1" max="1" width="3" customWidth="1"/>
    <col min="2" max="8" width="16" customWidth="1"/>
  </cols>
  <sheetData>
    <row r="1" ht="30" customHeight="1" spans="2:8" x14ac:dyDescent="0.25">
      <c r="B1" s="15" t="s">
        <v>68</v>
      </c>
      <c r="C1" s="15"/>
      <c r="D1" s="15"/>
      <c r="E1" s="15"/>
      <c r="F1" s="15"/>
      <c r="G1" s="15"/>
      <c r="H1" s="15"/>
    </row>
    <row r="3" spans="2:4" x14ac:dyDescent="0.25">
      <c r="B3" s="11" t="s">
        <v>69</v>
      </c>
      <c r="C3" s="31">
        <v>500000</v>
      </c>
      <c r="D3" s="31"/>
    </row>
    <row r="5" ht="28" customHeight="1" spans="2:8" x14ac:dyDescent="0.25">
      <c r="B5" s="19" t="s">
        <v>44</v>
      </c>
      <c r="C5" s="19" t="s">
        <v>70</v>
      </c>
      <c r="D5" s="19" t="s">
        <v>71</v>
      </c>
      <c r="E5" s="19" t="s">
        <v>60</v>
      </c>
      <c r="F5" s="19" t="s">
        <v>72</v>
      </c>
      <c r="G5" s="19" t="s">
        <v>73</v>
      </c>
      <c r="H5" s="19" t="s">
        <v>74</v>
      </c>
    </row>
    <row r="6" spans="2:8" x14ac:dyDescent="0.25">
      <c r="B6" s="39" t="s">
        <v>75</v>
      </c>
      <c r="C6" s="31"/>
      <c r="D6" s="31"/>
      <c r="E6" s="32">
        <f>IF(AND(C6&lt;&gt;"",D6&lt;&gt;""),D6-C6,"")</f>
      </c>
      <c r="F6" s="32">
        <f>C6</f>
      </c>
      <c r="G6" s="32">
        <f>D6</f>
      </c>
      <c r="H6" s="40">
        <f>IF(C3&lt;&gt;"",G6/C3,"")</f>
      </c>
    </row>
    <row r="7" spans="2:8" x14ac:dyDescent="0.25">
      <c r="B7" s="41" t="s">
        <v>76</v>
      </c>
      <c r="C7" s="31"/>
      <c r="D7" s="31"/>
      <c r="E7" s="32">
        <f>IF(AND(C7&lt;&gt;"",D7&lt;&gt;""),D7-C7,"")</f>
      </c>
      <c r="F7" s="32">
        <f>F6+C7</f>
      </c>
      <c r="G7" s="32">
        <f>G6+D7</f>
      </c>
      <c r="H7" s="40">
        <f>IF(C3&lt;&gt;"",G7/C3,"")</f>
      </c>
    </row>
    <row r="8" spans="2:8" x14ac:dyDescent="0.25">
      <c r="B8" s="39" t="s">
        <v>77</v>
      </c>
      <c r="C8" s="31"/>
      <c r="D8" s="31"/>
      <c r="E8" s="32">
        <f>IF(AND(C8&lt;&gt;"",D8&lt;&gt;""),D8-C8,"")</f>
      </c>
      <c r="F8" s="32">
        <f>F7+C8</f>
      </c>
      <c r="G8" s="32">
        <f>G7+D8</f>
      </c>
      <c r="H8" s="40">
        <f>IF(C3&lt;&gt;"",G8/C3,"")</f>
      </c>
    </row>
    <row r="9" spans="2:8" x14ac:dyDescent="0.25">
      <c r="B9" s="41" t="s">
        <v>78</v>
      </c>
      <c r="C9" s="31"/>
      <c r="D9" s="31"/>
      <c r="E9" s="32">
        <f>IF(AND(C9&lt;&gt;"",D9&lt;&gt;""),D9-C9,"")</f>
      </c>
      <c r="F9" s="32">
        <f>F8+C9</f>
      </c>
      <c r="G9" s="32">
        <f>G8+D9</f>
      </c>
      <c r="H9" s="40">
        <f>IF(C3&lt;&gt;"",G9/C3,"")</f>
      </c>
    </row>
    <row r="10" spans="2:8" x14ac:dyDescent="0.25">
      <c r="B10" s="39" t="s">
        <v>6</v>
      </c>
      <c r="C10" s="31"/>
      <c r="D10" s="31"/>
      <c r="E10" s="32">
        <f>IF(AND(C10&lt;&gt;"",D10&lt;&gt;""),D10-C10,"")</f>
      </c>
      <c r="F10" s="32">
        <f>F9+C10</f>
      </c>
      <c r="G10" s="32">
        <f>G9+D10</f>
      </c>
      <c r="H10" s="40">
        <f>IF(C3&lt;&gt;"",G10/C3,"")</f>
      </c>
    </row>
    <row r="11" spans="2:8" x14ac:dyDescent="0.25">
      <c r="B11" s="41" t="s">
        <v>79</v>
      </c>
      <c r="C11" s="31"/>
      <c r="D11" s="31"/>
      <c r="E11" s="32">
        <f>IF(AND(C11&lt;&gt;"",D11&lt;&gt;""),D11-C11,"")</f>
      </c>
      <c r="F11" s="32">
        <f>F10+C11</f>
      </c>
      <c r="G11" s="32">
        <f>G10+D11</f>
      </c>
      <c r="H11" s="40">
        <f>IF(C3&lt;&gt;"",G11/C3,"")</f>
      </c>
    </row>
    <row r="12" spans="2:8" x14ac:dyDescent="0.25">
      <c r="B12" s="39" t="s">
        <v>80</v>
      </c>
      <c r="C12" s="31"/>
      <c r="D12" s="31"/>
      <c r="E12" s="32">
        <f>IF(AND(C12&lt;&gt;"",D12&lt;&gt;""),D12-C12,"")</f>
      </c>
      <c r="F12" s="32">
        <f>F11+C12</f>
      </c>
      <c r="G12" s="32">
        <f>G11+D12</f>
      </c>
      <c r="H12" s="40">
        <f>IF(C3&lt;&gt;"",G12/C3,"")</f>
      </c>
    </row>
    <row r="13" spans="2:8" x14ac:dyDescent="0.25">
      <c r="B13" s="41" t="s">
        <v>81</v>
      </c>
      <c r="C13" s="31"/>
      <c r="D13" s="31"/>
      <c r="E13" s="32">
        <f>IF(AND(C13&lt;&gt;"",D13&lt;&gt;""),D13-C13,"")</f>
      </c>
      <c r="F13" s="32">
        <f>F12+C13</f>
      </c>
      <c r="G13" s="32">
        <f>G12+D13</f>
      </c>
      <c r="H13" s="40">
        <f>IF(C3&lt;&gt;"",G13/C3,"")</f>
      </c>
    </row>
    <row r="14" spans="2:8" x14ac:dyDescent="0.25">
      <c r="B14" s="39" t="s">
        <v>82</v>
      </c>
      <c r="C14" s="31"/>
      <c r="D14" s="31"/>
      <c r="E14" s="32">
        <f>IF(AND(C14&lt;&gt;"",D14&lt;&gt;""),D14-C14,"")</f>
      </c>
      <c r="F14" s="32">
        <f>F13+C14</f>
      </c>
      <c r="G14" s="32">
        <f>G13+D14</f>
      </c>
      <c r="H14" s="40">
        <f>IF(C3&lt;&gt;"",G14/C3,"")</f>
      </c>
    </row>
    <row r="15" spans="2:8" x14ac:dyDescent="0.25">
      <c r="B15" s="41" t="s">
        <v>83</v>
      </c>
      <c r="C15" s="31"/>
      <c r="D15" s="31"/>
      <c r="E15" s="32">
        <f>IF(AND(C15&lt;&gt;"",D15&lt;&gt;""),D15-C15,"")</f>
      </c>
      <c r="F15" s="32">
        <f>F14+C15</f>
      </c>
      <c r="G15" s="32">
        <f>G14+D15</f>
      </c>
      <c r="H15" s="40">
        <f>IF(C3&lt;&gt;"",G15/C3,"")</f>
      </c>
    </row>
    <row r="16" spans="2:8" x14ac:dyDescent="0.25">
      <c r="B16" s="39" t="s">
        <v>84</v>
      </c>
      <c r="C16" s="31"/>
      <c r="D16" s="31"/>
      <c r="E16" s="32">
        <f>IF(AND(C16&lt;&gt;"",D16&lt;&gt;""),D16-C16,"")</f>
      </c>
      <c r="F16" s="32">
        <f>F15+C16</f>
      </c>
      <c r="G16" s="32">
        <f>G15+D16</f>
      </c>
      <c r="H16" s="40">
        <f>IF(C3&lt;&gt;"",G16/C3,"")</f>
      </c>
    </row>
    <row r="17" spans="2:8" x14ac:dyDescent="0.25">
      <c r="B17" s="41" t="s">
        <v>85</v>
      </c>
      <c r="C17" s="31"/>
      <c r="D17" s="31"/>
      <c r="E17" s="32">
        <f>IF(AND(C17&lt;&gt;"",D17&lt;&gt;""),D17-C17,"")</f>
      </c>
      <c r="F17" s="32">
        <f>F16+C17</f>
      </c>
      <c r="G17" s="32">
        <f>G16+D17</f>
      </c>
      <c r="H17" s="40">
        <f>IF(C3&lt;&gt;"",G17/C3,"")</f>
      </c>
    </row>
    <row r="18" spans="2:8" x14ac:dyDescent="0.25">
      <c r="B18" s="27" t="s">
        <v>86</v>
      </c>
      <c r="C18" s="36">
        <f>SUM(C6:C17)</f>
      </c>
      <c r="D18" s="36">
        <f>SUM(D6:D17)</f>
      </c>
      <c r="E18" s="36">
        <f>D18-C18</f>
      </c>
      <c r="H18" s="42">
        <f>IF(C3&lt;&gt;"",D18/C3,"")</f>
      </c>
    </row>
  </sheetData>
  <mergeCells count="2">
    <mergeCell ref="B1:H1"/>
    <mergeCell ref="C3:D3"/>
  </mergeCells>
  <conditionalFormatting sqref="E6">
    <cfRule type="cellIs" dxfId="50" priority="1" operator="lessThan">
      <formula>0</formula>
    </cfRule>
    <cfRule type="cellIs" dxfId="51" priority="2" operator="greaterThanOrEqual">
      <formula>0</formula>
    </cfRule>
  </conditionalFormatting>
  <conditionalFormatting sqref="E7">
    <cfRule type="cellIs" dxfId="52" priority="1" operator="lessThan">
      <formula>0</formula>
    </cfRule>
    <cfRule type="cellIs" dxfId="53" priority="2" operator="greaterThanOrEqual">
      <formula>0</formula>
    </cfRule>
  </conditionalFormatting>
  <conditionalFormatting sqref="E8">
    <cfRule type="cellIs" dxfId="54" priority="1" operator="lessThan">
      <formula>0</formula>
    </cfRule>
    <cfRule type="cellIs" dxfId="55" priority="2" operator="greaterThanOrEqual">
      <formula>0</formula>
    </cfRule>
  </conditionalFormatting>
  <conditionalFormatting sqref="E9">
    <cfRule type="cellIs" dxfId="56" priority="1" operator="lessThan">
      <formula>0</formula>
    </cfRule>
    <cfRule type="cellIs" dxfId="57" priority="2" operator="greaterThanOrEqual">
      <formula>0</formula>
    </cfRule>
  </conditionalFormatting>
  <conditionalFormatting sqref="E10">
    <cfRule type="cellIs" dxfId="58" priority="1" operator="lessThan">
      <formula>0</formula>
    </cfRule>
    <cfRule type="cellIs" dxfId="59" priority="2" operator="greaterThanOrEqual">
      <formula>0</formula>
    </cfRule>
  </conditionalFormatting>
  <conditionalFormatting sqref="E11">
    <cfRule type="cellIs" dxfId="60" priority="1" operator="lessThan">
      <formula>0</formula>
    </cfRule>
    <cfRule type="cellIs" dxfId="61" priority="2" operator="greaterThanOrEqual">
      <formula>0</formula>
    </cfRule>
  </conditionalFormatting>
  <conditionalFormatting sqref="E12">
    <cfRule type="cellIs" dxfId="62" priority="1" operator="lessThan">
      <formula>0</formula>
    </cfRule>
    <cfRule type="cellIs" dxfId="63" priority="2" operator="greaterThanOrEqual">
      <formula>0</formula>
    </cfRule>
  </conditionalFormatting>
  <conditionalFormatting sqref="E13">
    <cfRule type="cellIs" dxfId="64" priority="1" operator="lessThan">
      <formula>0</formula>
    </cfRule>
    <cfRule type="cellIs" dxfId="65" priority="2" operator="greaterThanOrEqual">
      <formula>0</formula>
    </cfRule>
  </conditionalFormatting>
  <conditionalFormatting sqref="E14">
    <cfRule type="cellIs" dxfId="66" priority="1" operator="lessThan">
      <formula>0</formula>
    </cfRule>
    <cfRule type="cellIs" dxfId="67" priority="2" operator="greaterThanOrEqual">
      <formula>0</formula>
    </cfRule>
  </conditionalFormatting>
  <conditionalFormatting sqref="E15">
    <cfRule type="cellIs" dxfId="68" priority="1" operator="lessThan">
      <formula>0</formula>
    </cfRule>
    <cfRule type="cellIs" dxfId="69" priority="2" operator="greaterThanOrEqual">
      <formula>0</formula>
    </cfRule>
  </conditionalFormatting>
  <conditionalFormatting sqref="E16">
    <cfRule type="cellIs" dxfId="70" priority="1" operator="lessThan">
      <formula>0</formula>
    </cfRule>
    <cfRule type="cellIs" dxfId="71" priority="2" operator="greaterThanOrEqual">
      <formula>0</formula>
    </cfRule>
  </conditionalFormatting>
  <conditionalFormatting sqref="E17">
    <cfRule type="cellIs" dxfId="72" priority="1" operator="lessThan">
      <formula>0</formula>
    </cfRule>
    <cfRule type="cellIs" dxfId="73" priority="2" operator="greaterThanOrEqual">
      <formula>0</formula>
    </cfRule>
  </conditionalFormatting>
  <pageMargins left="0.7" right="0.7" top="0.75" bottom="0.75" header="0.3" footer="0.3"/>
  <pageSetup paperSize="9" orientation="portrait" fitToWidth="1" fitToHeight="0"/>
  <headerFooter>
    <oddHeader>&amp;C&amp;BUmsatz-Dashboard 2026&amp;R&amp;P / &amp;N</oddHeader>
    <oddFooter>&amp;Lwerkstatt-ratgeber.de&amp;R&amp;D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EF4444"/>
    <pageSetUpPr fitToPage="1"/>
  </sheetPr>
  <dimension ref="B1:F81"/>
  <sheetFormatPr defaultRowHeight="15" outlineLevelRow="0" outlineLevelCol="0" x14ac:dyDescent="55"/>
  <cols>
    <col min="1" max="1" width="3" customWidth="1"/>
    <col min="2" max="2" width="28" customWidth="1"/>
    <col min="3" max="3" width="14" customWidth="1"/>
    <col min="4" max="4" width="16" customWidth="1"/>
    <col min="5" max="5" width="14" customWidth="1"/>
    <col min="6" max="6" width="22" customWidth="1"/>
  </cols>
  <sheetData>
    <row r="1" ht="30" customHeight="1" spans="2:6" x14ac:dyDescent="0.25">
      <c r="B1" s="15" t="s">
        <v>87</v>
      </c>
      <c r="C1" s="15"/>
      <c r="D1" s="15"/>
      <c r="E1" s="15"/>
      <c r="F1" s="15"/>
    </row>
    <row r="2" spans="2:6" x14ac:dyDescent="0.25">
      <c r="B2" s="43" t="s">
        <v>88</v>
      </c>
      <c r="C2" s="43"/>
      <c r="D2" s="43"/>
      <c r="E2" s="43"/>
      <c r="F2" s="43"/>
    </row>
    <row r="4" ht="28" customHeight="1" spans="2:6" x14ac:dyDescent="0.25">
      <c r="B4" s="19" t="s">
        <v>89</v>
      </c>
      <c r="C4" s="19" t="s">
        <v>90</v>
      </c>
      <c r="D4" s="19" t="s">
        <v>91</v>
      </c>
      <c r="E4" s="19" t="s">
        <v>57</v>
      </c>
      <c r="F4" s="19" t="s">
        <v>92</v>
      </c>
    </row>
    <row r="5" spans="2:6" x14ac:dyDescent="0.25">
      <c r="B5" s="44" t="s">
        <v>93</v>
      </c>
      <c r="C5" s="44"/>
      <c r="D5" s="44"/>
      <c r="E5" s="44"/>
      <c r="F5" s="44"/>
    </row>
    <row r="6" spans="2:6" x14ac:dyDescent="0.25">
      <c r="B6" s="45" t="s">
        <v>94</v>
      </c>
      <c r="C6" s="3" t="s">
        <v>95</v>
      </c>
      <c r="D6" s="46" t="s">
        <v>96</v>
      </c>
      <c r="E6" s="24"/>
      <c r="F6" s="47" t="s">
        <v>97</v>
      </c>
    </row>
    <row r="7" spans="2:6" x14ac:dyDescent="0.25">
      <c r="B7" s="45" t="s">
        <v>98</v>
      </c>
      <c r="C7" s="3" t="s">
        <v>99</v>
      </c>
      <c r="D7" s="46" t="s">
        <v>96</v>
      </c>
      <c r="E7" s="24"/>
      <c r="F7" s="47" t="s">
        <v>45</v>
      </c>
    </row>
    <row r="8" spans="2:6" x14ac:dyDescent="0.25">
      <c r="B8" s="45" t="s">
        <v>100</v>
      </c>
      <c r="C8" s="3" t="s">
        <v>101</v>
      </c>
      <c r="D8" s="46" t="s">
        <v>96</v>
      </c>
      <c r="E8" s="24"/>
      <c r="F8" s="47" t="s">
        <v>45</v>
      </c>
    </row>
    <row r="9" spans="2:6" x14ac:dyDescent="0.25">
      <c r="B9" s="45" t="s">
        <v>102</v>
      </c>
      <c r="C9" s="3" t="s">
        <v>103</v>
      </c>
      <c r="D9" s="46" t="s">
        <v>96</v>
      </c>
      <c r="E9" s="24"/>
      <c r="F9" s="47" t="s">
        <v>104</v>
      </c>
    </row>
    <row r="10" spans="2:6" x14ac:dyDescent="0.25">
      <c r="B10" s="45" t="s">
        <v>105</v>
      </c>
      <c r="C10" s="3" t="s">
        <v>106</v>
      </c>
      <c r="D10" s="46" t="s">
        <v>96</v>
      </c>
      <c r="E10" s="24"/>
      <c r="F10" s="47" t="s">
        <v>45</v>
      </c>
    </row>
    <row r="11" spans="2:6" x14ac:dyDescent="0.25">
      <c r="B11" s="45" t="s">
        <v>107</v>
      </c>
      <c r="C11" s="3" t="s">
        <v>108</v>
      </c>
      <c r="D11" s="46" t="s">
        <v>96</v>
      </c>
      <c r="E11" s="24"/>
      <c r="F11" s="47" t="s">
        <v>45</v>
      </c>
    </row>
    <row r="12" spans="2:6" x14ac:dyDescent="0.25">
      <c r="B12" s="45" t="s">
        <v>109</v>
      </c>
      <c r="C12" s="3" t="s">
        <v>110</v>
      </c>
      <c r="D12" s="46" t="s">
        <v>96</v>
      </c>
      <c r="E12" s="24"/>
      <c r="F12" s="47" t="s">
        <v>45</v>
      </c>
    </row>
    <row r="13" spans="2:6" x14ac:dyDescent="0.25">
      <c r="B13" s="45" t="s">
        <v>111</v>
      </c>
      <c r="C13" s="3" t="s">
        <v>112</v>
      </c>
      <c r="D13" s="46" t="s">
        <v>96</v>
      </c>
      <c r="E13" s="24"/>
      <c r="F13" s="47" t="s">
        <v>45</v>
      </c>
    </row>
    <row r="14" spans="2:6" x14ac:dyDescent="0.25">
      <c r="B14" s="45" t="s">
        <v>113</v>
      </c>
      <c r="C14" s="3" t="s">
        <v>114</v>
      </c>
      <c r="D14" s="46" t="s">
        <v>96</v>
      </c>
      <c r="E14" s="24"/>
      <c r="F14" s="47" t="s">
        <v>115</v>
      </c>
    </row>
    <row r="15" spans="2:6" x14ac:dyDescent="0.25">
      <c r="B15" s="45" t="s">
        <v>116</v>
      </c>
      <c r="C15" s="3" t="s">
        <v>117</v>
      </c>
      <c r="D15" s="46" t="s">
        <v>96</v>
      </c>
      <c r="E15" s="24"/>
      <c r="F15" s="47" t="s">
        <v>45</v>
      </c>
    </row>
    <row r="16" spans="2:6" x14ac:dyDescent="0.25">
      <c r="B16" s="45" t="s">
        <v>118</v>
      </c>
      <c r="C16" s="3" t="s">
        <v>119</v>
      </c>
      <c r="D16" s="46" t="s">
        <v>96</v>
      </c>
      <c r="E16" s="24"/>
      <c r="F16" s="47" t="s">
        <v>45</v>
      </c>
    </row>
    <row r="17" spans="2:6" x14ac:dyDescent="0.25">
      <c r="B17" s="45" t="s">
        <v>120</v>
      </c>
      <c r="C17" s="3" t="s">
        <v>121</v>
      </c>
      <c r="D17" s="46" t="s">
        <v>96</v>
      </c>
      <c r="E17" s="24"/>
      <c r="F17" s="47" t="s">
        <v>45</v>
      </c>
    </row>
    <row r="19" spans="2:6" x14ac:dyDescent="0.25">
      <c r="B19" s="44" t="s">
        <v>122</v>
      </c>
      <c r="C19" s="44"/>
      <c r="D19" s="44"/>
      <c r="E19" s="44"/>
      <c r="F19" s="44"/>
    </row>
    <row r="20" spans="2:6" x14ac:dyDescent="0.25">
      <c r="B20" s="45" t="s">
        <v>123</v>
      </c>
      <c r="C20" s="3" t="s">
        <v>95</v>
      </c>
      <c r="D20" s="46" t="s">
        <v>96</v>
      </c>
      <c r="E20" s="24"/>
      <c r="F20" s="47" t="s">
        <v>45</v>
      </c>
    </row>
    <row r="21" spans="2:6" x14ac:dyDescent="0.25">
      <c r="B21" s="45" t="s">
        <v>124</v>
      </c>
      <c r="C21" s="3" t="s">
        <v>99</v>
      </c>
      <c r="D21" s="46" t="s">
        <v>96</v>
      </c>
      <c r="E21" s="24"/>
      <c r="F21" s="47" t="s">
        <v>45</v>
      </c>
    </row>
    <row r="22" spans="2:6" x14ac:dyDescent="0.25">
      <c r="B22" s="45" t="s">
        <v>125</v>
      </c>
      <c r="C22" s="3" t="s">
        <v>101</v>
      </c>
      <c r="D22" s="46" t="s">
        <v>96</v>
      </c>
      <c r="E22" s="24"/>
      <c r="F22" s="47" t="s">
        <v>45</v>
      </c>
    </row>
    <row r="23" spans="2:6" x14ac:dyDescent="0.25">
      <c r="B23" s="45" t="s">
        <v>126</v>
      </c>
      <c r="C23" s="3" t="s">
        <v>103</v>
      </c>
      <c r="D23" s="46" t="s">
        <v>96</v>
      </c>
      <c r="E23" s="24"/>
      <c r="F23" s="47" t="s">
        <v>45</v>
      </c>
    </row>
    <row r="24" spans="2:6" x14ac:dyDescent="0.25">
      <c r="B24" s="45" t="s">
        <v>127</v>
      </c>
      <c r="C24" s="3" t="s">
        <v>106</v>
      </c>
      <c r="D24" s="46" t="s">
        <v>96</v>
      </c>
      <c r="E24" s="24"/>
      <c r="F24" s="47" t="s">
        <v>45</v>
      </c>
    </row>
    <row r="25" spans="2:6" x14ac:dyDescent="0.25">
      <c r="B25" s="45" t="s">
        <v>128</v>
      </c>
      <c r="C25" s="3" t="s">
        <v>108</v>
      </c>
      <c r="D25" s="46" t="s">
        <v>96</v>
      </c>
      <c r="E25" s="24"/>
      <c r="F25" s="47" t="s">
        <v>45</v>
      </c>
    </row>
    <row r="26" spans="2:6" x14ac:dyDescent="0.25">
      <c r="B26" s="45" t="s">
        <v>129</v>
      </c>
      <c r="C26" s="3" t="s">
        <v>110</v>
      </c>
      <c r="D26" s="46" t="s">
        <v>96</v>
      </c>
      <c r="E26" s="24"/>
      <c r="F26" s="47" t="s">
        <v>45</v>
      </c>
    </row>
    <row r="27" spans="2:6" x14ac:dyDescent="0.25">
      <c r="B27" s="45" t="s">
        <v>130</v>
      </c>
      <c r="C27" s="3" t="s">
        <v>112</v>
      </c>
      <c r="D27" s="46" t="s">
        <v>96</v>
      </c>
      <c r="E27" s="24"/>
      <c r="F27" s="47" t="s">
        <v>45</v>
      </c>
    </row>
    <row r="28" spans="2:6" x14ac:dyDescent="0.25">
      <c r="B28" s="45" t="s">
        <v>131</v>
      </c>
      <c r="C28" s="3" t="s">
        <v>114</v>
      </c>
      <c r="D28" s="46" t="s">
        <v>96</v>
      </c>
      <c r="E28" s="24"/>
      <c r="F28" s="47" t="s">
        <v>45</v>
      </c>
    </row>
    <row r="29" spans="2:6" x14ac:dyDescent="0.25">
      <c r="B29" s="45" t="s">
        <v>132</v>
      </c>
      <c r="C29" s="3" t="s">
        <v>117</v>
      </c>
      <c r="D29" s="46" t="s">
        <v>96</v>
      </c>
      <c r="E29" s="24"/>
      <c r="F29" s="47" t="s">
        <v>45</v>
      </c>
    </row>
    <row r="30" spans="2:6" x14ac:dyDescent="0.25">
      <c r="B30" s="45" t="s">
        <v>133</v>
      </c>
      <c r="C30" s="3" t="s">
        <v>119</v>
      </c>
      <c r="D30" s="46" t="s">
        <v>96</v>
      </c>
      <c r="E30" s="24"/>
      <c r="F30" s="47" t="s">
        <v>45</v>
      </c>
    </row>
    <row r="31" spans="2:6" x14ac:dyDescent="0.25">
      <c r="B31" s="45" t="s">
        <v>134</v>
      </c>
      <c r="C31" s="3" t="s">
        <v>121</v>
      </c>
      <c r="D31" s="46" t="s">
        <v>96</v>
      </c>
      <c r="E31" s="24"/>
      <c r="F31" s="47" t="s">
        <v>45</v>
      </c>
    </row>
    <row r="33" spans="2:6" x14ac:dyDescent="0.25">
      <c r="B33" s="44" t="s">
        <v>135</v>
      </c>
      <c r="C33" s="44"/>
      <c r="D33" s="44"/>
      <c r="E33" s="44"/>
      <c r="F33" s="44"/>
    </row>
    <row r="34" spans="2:6" x14ac:dyDescent="0.25">
      <c r="B34" s="45" t="s">
        <v>136</v>
      </c>
      <c r="C34" s="3" t="s">
        <v>137</v>
      </c>
      <c r="D34" s="46" t="s">
        <v>96</v>
      </c>
      <c r="E34" s="24"/>
      <c r="F34" s="47" t="s">
        <v>138</v>
      </c>
    </row>
    <row r="35" spans="2:6" x14ac:dyDescent="0.25">
      <c r="B35" s="45" t="s">
        <v>139</v>
      </c>
      <c r="C35" s="3" t="s">
        <v>140</v>
      </c>
      <c r="D35" s="46" t="s">
        <v>96</v>
      </c>
      <c r="E35" s="24"/>
      <c r="F35" s="47" t="s">
        <v>45</v>
      </c>
    </row>
    <row r="36" spans="2:6" x14ac:dyDescent="0.25">
      <c r="B36" s="45" t="s">
        <v>141</v>
      </c>
      <c r="C36" s="3" t="s">
        <v>142</v>
      </c>
      <c r="D36" s="46" t="s">
        <v>96</v>
      </c>
      <c r="E36" s="24"/>
      <c r="F36" s="47" t="s">
        <v>45</v>
      </c>
    </row>
    <row r="37" spans="2:6" x14ac:dyDescent="0.25">
      <c r="B37" s="45" t="s">
        <v>143</v>
      </c>
      <c r="C37" s="3" t="s">
        <v>144</v>
      </c>
      <c r="D37" s="46" t="s">
        <v>96</v>
      </c>
      <c r="E37" s="24"/>
      <c r="F37" s="47" t="s">
        <v>45</v>
      </c>
    </row>
    <row r="38" spans="2:6" x14ac:dyDescent="0.25">
      <c r="B38" s="45" t="s">
        <v>145</v>
      </c>
      <c r="C38" s="3" t="s">
        <v>146</v>
      </c>
      <c r="D38" s="46" t="s">
        <v>96</v>
      </c>
      <c r="E38" s="24"/>
      <c r="F38" s="47" t="s">
        <v>45</v>
      </c>
    </row>
    <row r="39" spans="2:6" x14ac:dyDescent="0.25">
      <c r="B39" s="45" t="s">
        <v>147</v>
      </c>
      <c r="C39" s="3" t="s">
        <v>148</v>
      </c>
      <c r="D39" s="46" t="s">
        <v>96</v>
      </c>
      <c r="E39" s="24"/>
      <c r="F39" s="47" t="s">
        <v>45</v>
      </c>
    </row>
    <row r="40" spans="2:6" x14ac:dyDescent="0.25">
      <c r="B40" s="45" t="s">
        <v>149</v>
      </c>
      <c r="C40" s="3" t="s">
        <v>150</v>
      </c>
      <c r="D40" s="46" t="s">
        <v>96</v>
      </c>
      <c r="E40" s="24"/>
      <c r="F40" s="47" t="s">
        <v>45</v>
      </c>
    </row>
    <row r="41" spans="2:6" x14ac:dyDescent="0.25">
      <c r="B41" s="45" t="s">
        <v>151</v>
      </c>
      <c r="C41" s="3" t="s">
        <v>152</v>
      </c>
      <c r="D41" s="46" t="s">
        <v>96</v>
      </c>
      <c r="E41" s="24"/>
      <c r="F41" s="47" t="s">
        <v>45</v>
      </c>
    </row>
    <row r="42" spans="2:6" x14ac:dyDescent="0.25">
      <c r="B42" s="45" t="s">
        <v>153</v>
      </c>
      <c r="C42" s="3" t="s">
        <v>154</v>
      </c>
      <c r="D42" s="46" t="s">
        <v>96</v>
      </c>
      <c r="E42" s="24"/>
      <c r="F42" s="47" t="s">
        <v>45</v>
      </c>
    </row>
    <row r="43" spans="2:6" x14ac:dyDescent="0.25">
      <c r="B43" s="45" t="s">
        <v>155</v>
      </c>
      <c r="C43" s="3" t="s">
        <v>156</v>
      </c>
      <c r="D43" s="46" t="s">
        <v>96</v>
      </c>
      <c r="E43" s="24"/>
      <c r="F43" s="47" t="s">
        <v>45</v>
      </c>
    </row>
    <row r="44" spans="2:6" x14ac:dyDescent="0.25">
      <c r="B44" s="45" t="s">
        <v>157</v>
      </c>
      <c r="C44" s="3" t="s">
        <v>158</v>
      </c>
      <c r="D44" s="46" t="s">
        <v>96</v>
      </c>
      <c r="E44" s="24"/>
      <c r="F44" s="47" t="s">
        <v>45</v>
      </c>
    </row>
    <row r="45" spans="2:6" x14ac:dyDescent="0.25">
      <c r="B45" s="45" t="s">
        <v>159</v>
      </c>
      <c r="C45" s="3" t="s">
        <v>160</v>
      </c>
      <c r="D45" s="46" t="s">
        <v>96</v>
      </c>
      <c r="E45" s="24"/>
      <c r="F45" s="47" t="s">
        <v>45</v>
      </c>
    </row>
    <row r="47" spans="2:6" x14ac:dyDescent="0.25">
      <c r="B47" s="44" t="s">
        <v>161</v>
      </c>
      <c r="C47" s="44"/>
      <c r="D47" s="44"/>
      <c r="E47" s="44"/>
      <c r="F47" s="44"/>
    </row>
    <row r="48" spans="2:6" x14ac:dyDescent="0.25">
      <c r="B48" s="45" t="s">
        <v>162</v>
      </c>
      <c r="C48" s="3" t="s">
        <v>163</v>
      </c>
      <c r="D48" s="46" t="s">
        <v>164</v>
      </c>
      <c r="E48" s="24"/>
      <c r="F48" s="47" t="s">
        <v>165</v>
      </c>
    </row>
    <row r="49" spans="2:6" x14ac:dyDescent="0.25">
      <c r="B49" s="45" t="s">
        <v>166</v>
      </c>
      <c r="C49" s="3" t="s">
        <v>167</v>
      </c>
      <c r="D49" s="46" t="s">
        <v>164</v>
      </c>
      <c r="E49" s="24"/>
      <c r="F49" s="47" t="s">
        <v>45</v>
      </c>
    </row>
    <row r="50" spans="2:6" x14ac:dyDescent="0.25">
      <c r="B50" s="45" t="s">
        <v>168</v>
      </c>
      <c r="C50" s="3" t="s">
        <v>169</v>
      </c>
      <c r="D50" s="46" t="s">
        <v>164</v>
      </c>
      <c r="E50" s="24"/>
      <c r="F50" s="47" t="s">
        <v>170</v>
      </c>
    </row>
    <row r="51" spans="2:6" x14ac:dyDescent="0.25">
      <c r="B51" s="45" t="s">
        <v>171</v>
      </c>
      <c r="C51" s="3" t="s">
        <v>172</v>
      </c>
      <c r="D51" s="46" t="s">
        <v>164</v>
      </c>
      <c r="E51" s="24"/>
      <c r="F51" s="47" t="s">
        <v>173</v>
      </c>
    </row>
    <row r="53" spans="2:6" x14ac:dyDescent="0.25">
      <c r="B53" s="44" t="s">
        <v>174</v>
      </c>
      <c r="C53" s="44"/>
      <c r="D53" s="44"/>
      <c r="E53" s="44"/>
      <c r="F53" s="44"/>
    </row>
    <row r="54" spans="2:6" x14ac:dyDescent="0.25">
      <c r="B54" s="45" t="s">
        <v>175</v>
      </c>
      <c r="C54" s="3" t="s">
        <v>99</v>
      </c>
      <c r="D54" s="46" t="s">
        <v>164</v>
      </c>
      <c r="E54" s="24"/>
      <c r="F54" s="47" t="s">
        <v>45</v>
      </c>
    </row>
    <row r="55" spans="2:6" x14ac:dyDescent="0.25">
      <c r="B55" s="45" t="s">
        <v>176</v>
      </c>
      <c r="C55" s="3" t="s">
        <v>106</v>
      </c>
      <c r="D55" s="46" t="s">
        <v>164</v>
      </c>
      <c r="E55" s="24"/>
      <c r="F55" s="47" t="s">
        <v>45</v>
      </c>
    </row>
    <row r="56" spans="2:6" x14ac:dyDescent="0.25">
      <c r="B56" s="45" t="s">
        <v>177</v>
      </c>
      <c r="C56" s="3" t="s">
        <v>112</v>
      </c>
      <c r="D56" s="46" t="s">
        <v>164</v>
      </c>
      <c r="E56" s="24"/>
      <c r="F56" s="47" t="s">
        <v>45</v>
      </c>
    </row>
    <row r="57" spans="2:6" x14ac:dyDescent="0.25">
      <c r="B57" s="45" t="s">
        <v>178</v>
      </c>
      <c r="C57" s="3" t="s">
        <v>119</v>
      </c>
      <c r="D57" s="46" t="s">
        <v>164</v>
      </c>
      <c r="E57" s="24"/>
      <c r="F57" s="47" t="s">
        <v>45</v>
      </c>
    </row>
    <row r="59" spans="2:6" x14ac:dyDescent="0.25">
      <c r="B59" s="44" t="s">
        <v>179</v>
      </c>
      <c r="C59" s="44"/>
      <c r="D59" s="44"/>
      <c r="E59" s="44"/>
      <c r="F59" s="44"/>
    </row>
    <row r="60" spans="2:6" x14ac:dyDescent="0.25">
      <c r="B60" s="45" t="s">
        <v>180</v>
      </c>
      <c r="C60" s="3" t="s">
        <v>181</v>
      </c>
      <c r="D60" s="46" t="s">
        <v>96</v>
      </c>
      <c r="E60" s="24"/>
      <c r="F60" s="47" t="s">
        <v>182</v>
      </c>
    </row>
    <row r="61" spans="2:6" x14ac:dyDescent="0.25">
      <c r="B61" s="45" t="s">
        <v>183</v>
      </c>
      <c r="C61" s="3" t="s">
        <v>184</v>
      </c>
      <c r="D61" s="46" t="s">
        <v>96</v>
      </c>
      <c r="E61" s="24"/>
      <c r="F61" s="47" t="s">
        <v>45</v>
      </c>
    </row>
    <row r="62" spans="2:6" x14ac:dyDescent="0.25">
      <c r="B62" s="45" t="s">
        <v>185</v>
      </c>
      <c r="C62" s="3" t="s">
        <v>186</v>
      </c>
      <c r="D62" s="46" t="s">
        <v>96</v>
      </c>
      <c r="E62" s="24"/>
      <c r="F62" s="47" t="s">
        <v>45</v>
      </c>
    </row>
    <row r="63" spans="2:6" x14ac:dyDescent="0.25">
      <c r="B63" s="45" t="s">
        <v>187</v>
      </c>
      <c r="C63" s="3" t="s">
        <v>188</v>
      </c>
      <c r="D63" s="46" t="s">
        <v>96</v>
      </c>
      <c r="E63" s="24"/>
      <c r="F63" s="47" t="s">
        <v>45</v>
      </c>
    </row>
    <row r="64" spans="2:6" x14ac:dyDescent="0.25">
      <c r="B64" s="45" t="s">
        <v>189</v>
      </c>
      <c r="C64" s="3" t="s">
        <v>190</v>
      </c>
      <c r="D64" s="46" t="s">
        <v>96</v>
      </c>
      <c r="E64" s="24"/>
      <c r="F64" s="47" t="s">
        <v>191</v>
      </c>
    </row>
    <row r="65" spans="2:6" x14ac:dyDescent="0.25">
      <c r="B65" s="45" t="s">
        <v>192</v>
      </c>
      <c r="C65" s="3" t="s">
        <v>193</v>
      </c>
      <c r="D65" s="46" t="s">
        <v>96</v>
      </c>
      <c r="E65" s="24"/>
      <c r="F65" s="47" t="s">
        <v>45</v>
      </c>
    </row>
    <row r="66" spans="2:6" x14ac:dyDescent="0.25">
      <c r="B66" s="45" t="s">
        <v>194</v>
      </c>
      <c r="C66" s="3" t="s">
        <v>195</v>
      </c>
      <c r="D66" s="46" t="s">
        <v>96</v>
      </c>
      <c r="E66" s="24"/>
      <c r="F66" s="47" t="s">
        <v>45</v>
      </c>
    </row>
    <row r="67" spans="2:6" x14ac:dyDescent="0.25">
      <c r="B67" s="45" t="s">
        <v>196</v>
      </c>
      <c r="C67" s="3" t="s">
        <v>197</v>
      </c>
      <c r="D67" s="46" t="s">
        <v>96</v>
      </c>
      <c r="E67" s="24"/>
      <c r="F67" s="47" t="s">
        <v>198</v>
      </c>
    </row>
    <row r="68" spans="2:6" x14ac:dyDescent="0.25">
      <c r="B68" s="45" t="s">
        <v>199</v>
      </c>
      <c r="C68" s="3" t="s">
        <v>200</v>
      </c>
      <c r="D68" s="46" t="s">
        <v>96</v>
      </c>
      <c r="E68" s="24"/>
      <c r="F68" s="47" t="s">
        <v>45</v>
      </c>
    </row>
    <row r="69" spans="2:6" x14ac:dyDescent="0.25">
      <c r="B69" s="45" t="s">
        <v>201</v>
      </c>
      <c r="C69" s="3" t="s">
        <v>202</v>
      </c>
      <c r="D69" s="46" t="s">
        <v>96</v>
      </c>
      <c r="E69" s="24"/>
      <c r="F69" s="47" t="s">
        <v>45</v>
      </c>
    </row>
    <row r="70" spans="2:6" x14ac:dyDescent="0.25">
      <c r="B70" s="45" t="s">
        <v>203</v>
      </c>
      <c r="C70" s="3" t="s">
        <v>204</v>
      </c>
      <c r="D70" s="46" t="s">
        <v>96</v>
      </c>
      <c r="E70" s="24"/>
      <c r="F70" s="47" t="s">
        <v>205</v>
      </c>
    </row>
    <row r="71" spans="2:6" x14ac:dyDescent="0.25">
      <c r="B71" s="45" t="s">
        <v>206</v>
      </c>
      <c r="C71" s="3" t="s">
        <v>207</v>
      </c>
      <c r="D71" s="46" t="s">
        <v>96</v>
      </c>
      <c r="E71" s="24"/>
      <c r="F71" s="47" t="s">
        <v>45</v>
      </c>
    </row>
    <row r="73" spans="2:6" x14ac:dyDescent="0.25">
      <c r="B73" s="44" t="s">
        <v>208</v>
      </c>
      <c r="C73" s="44"/>
      <c r="D73" s="44"/>
      <c r="E73" s="44"/>
      <c r="F73" s="44"/>
    </row>
    <row r="74" spans="2:6" x14ac:dyDescent="0.25">
      <c r="B74" s="45" t="s">
        <v>209</v>
      </c>
      <c r="C74" s="3" t="s">
        <v>163</v>
      </c>
      <c r="D74" s="46" t="s">
        <v>210</v>
      </c>
      <c r="E74" s="24"/>
      <c r="F74" s="47" t="s">
        <v>211</v>
      </c>
    </row>
    <row r="75" spans="2:6" x14ac:dyDescent="0.25">
      <c r="B75" s="45" t="s">
        <v>212</v>
      </c>
      <c r="C75" s="24" t="s">
        <v>45</v>
      </c>
      <c r="D75" s="46" t="s">
        <v>213</v>
      </c>
      <c r="E75" s="24"/>
      <c r="F75" s="47" t="s">
        <v>214</v>
      </c>
    </row>
    <row r="76" spans="2:6" x14ac:dyDescent="0.25">
      <c r="B76" s="45" t="s">
        <v>215</v>
      </c>
      <c r="C76" s="24" t="s">
        <v>45</v>
      </c>
      <c r="D76" s="46" t="s">
        <v>210</v>
      </c>
      <c r="E76" s="24"/>
      <c r="F76" s="47" t="s">
        <v>216</v>
      </c>
    </row>
    <row r="77" spans="2:6" x14ac:dyDescent="0.25">
      <c r="B77" s="45" t="s">
        <v>217</v>
      </c>
      <c r="C77" s="24" t="s">
        <v>45</v>
      </c>
      <c r="D77" s="46" t="s">
        <v>210</v>
      </c>
      <c r="E77" s="24"/>
      <c r="F77" s="47" t="s">
        <v>218</v>
      </c>
    </row>
    <row r="78" spans="2:6" x14ac:dyDescent="0.25">
      <c r="B78" s="45" t="s">
        <v>219</v>
      </c>
      <c r="C78" s="24" t="s">
        <v>45</v>
      </c>
      <c r="D78" s="46" t="s">
        <v>210</v>
      </c>
      <c r="E78" s="24"/>
      <c r="F78" s="47" t="s">
        <v>220</v>
      </c>
    </row>
    <row r="79" spans="2:6" x14ac:dyDescent="0.25">
      <c r="B79" s="45" t="s">
        <v>221</v>
      </c>
      <c r="C79" s="24" t="s">
        <v>45</v>
      </c>
      <c r="D79" s="46" t="s">
        <v>210</v>
      </c>
      <c r="E79" s="24"/>
      <c r="F79" s="47" t="s">
        <v>222</v>
      </c>
    </row>
    <row r="81" spans="2:6" x14ac:dyDescent="0.25">
      <c r="B81" s="48" t="s">
        <v>223</v>
      </c>
      <c r="C81" s="48"/>
      <c r="D81" s="48"/>
      <c r="E81" s="48"/>
      <c r="F81" s="48"/>
    </row>
  </sheetData>
  <mergeCells count="10">
    <mergeCell ref="B1:F1"/>
    <mergeCell ref="B2:F2"/>
    <mergeCell ref="B5:F5"/>
    <mergeCell ref="B19:F19"/>
    <mergeCell ref="B33:F33"/>
    <mergeCell ref="B47:F47"/>
    <mergeCell ref="B53:F53"/>
    <mergeCell ref="B59:F59"/>
    <mergeCell ref="B73:F73"/>
    <mergeCell ref="B81:F81"/>
  </mergeCells>
  <conditionalFormatting sqref="E6">
    <cfRule type="cellIs" dxfId="74" priority="1" operator="equal">
      <formula>"Erledigt"</formula>
    </cfRule>
    <cfRule type="cellIs" dxfId="75" priority="2" operator="equal">
      <formula>"Offen"</formula>
    </cfRule>
    <cfRule type="cellIs" dxfId="76" priority="3" operator="equal">
      <formula>"In Arbeit"</formula>
    </cfRule>
  </conditionalFormatting>
  <conditionalFormatting sqref="E7">
    <cfRule type="cellIs" dxfId="77" priority="1" operator="equal">
      <formula>"Erledigt"</formula>
    </cfRule>
    <cfRule type="cellIs" dxfId="78" priority="2" operator="equal">
      <formula>"Offen"</formula>
    </cfRule>
    <cfRule type="cellIs" dxfId="79" priority="3" operator="equal">
      <formula>"In Arbeit"</formula>
    </cfRule>
  </conditionalFormatting>
  <conditionalFormatting sqref="E8">
    <cfRule type="cellIs" dxfId="80" priority="1" operator="equal">
      <formula>"Erledigt"</formula>
    </cfRule>
    <cfRule type="cellIs" dxfId="81" priority="2" operator="equal">
      <formula>"Offen"</formula>
    </cfRule>
    <cfRule type="cellIs" dxfId="82" priority="3" operator="equal">
      <formula>"In Arbeit"</formula>
    </cfRule>
  </conditionalFormatting>
  <conditionalFormatting sqref="E9">
    <cfRule type="cellIs" dxfId="83" priority="1" operator="equal">
      <formula>"Erledigt"</formula>
    </cfRule>
    <cfRule type="cellIs" dxfId="84" priority="2" operator="equal">
      <formula>"Offen"</formula>
    </cfRule>
    <cfRule type="cellIs" dxfId="85" priority="3" operator="equal">
      <formula>"In Arbeit"</formula>
    </cfRule>
  </conditionalFormatting>
  <conditionalFormatting sqref="E10">
    <cfRule type="cellIs" dxfId="86" priority="1" operator="equal">
      <formula>"Erledigt"</formula>
    </cfRule>
    <cfRule type="cellIs" dxfId="87" priority="2" operator="equal">
      <formula>"Offen"</formula>
    </cfRule>
    <cfRule type="cellIs" dxfId="88" priority="3" operator="equal">
      <formula>"In Arbeit"</formula>
    </cfRule>
  </conditionalFormatting>
  <conditionalFormatting sqref="E11">
    <cfRule type="cellIs" dxfId="89" priority="1" operator="equal">
      <formula>"Erledigt"</formula>
    </cfRule>
    <cfRule type="cellIs" dxfId="90" priority="2" operator="equal">
      <formula>"Offen"</formula>
    </cfRule>
    <cfRule type="cellIs" dxfId="91" priority="3" operator="equal">
      <formula>"In Arbeit"</formula>
    </cfRule>
  </conditionalFormatting>
  <conditionalFormatting sqref="E12">
    <cfRule type="cellIs" dxfId="92" priority="1" operator="equal">
      <formula>"Erledigt"</formula>
    </cfRule>
    <cfRule type="cellIs" dxfId="93" priority="2" operator="equal">
      <formula>"Offen"</formula>
    </cfRule>
    <cfRule type="cellIs" dxfId="94" priority="3" operator="equal">
      <formula>"In Arbeit"</formula>
    </cfRule>
  </conditionalFormatting>
  <conditionalFormatting sqref="E13">
    <cfRule type="cellIs" dxfId="95" priority="1" operator="equal">
      <formula>"Erledigt"</formula>
    </cfRule>
    <cfRule type="cellIs" dxfId="96" priority="2" operator="equal">
      <formula>"Offen"</formula>
    </cfRule>
    <cfRule type="cellIs" dxfId="97" priority="3" operator="equal">
      <formula>"In Arbeit"</formula>
    </cfRule>
  </conditionalFormatting>
  <conditionalFormatting sqref="E14">
    <cfRule type="cellIs" dxfId="98" priority="1" operator="equal">
      <formula>"Erledigt"</formula>
    </cfRule>
    <cfRule type="cellIs" dxfId="99" priority="2" operator="equal">
      <formula>"Offen"</formula>
    </cfRule>
    <cfRule type="cellIs" dxfId="100" priority="3" operator="equal">
      <formula>"In Arbeit"</formula>
    </cfRule>
  </conditionalFormatting>
  <conditionalFormatting sqref="E15">
    <cfRule type="cellIs" dxfId="101" priority="1" operator="equal">
      <formula>"Erledigt"</formula>
    </cfRule>
    <cfRule type="cellIs" dxfId="102" priority="2" operator="equal">
      <formula>"Offen"</formula>
    </cfRule>
    <cfRule type="cellIs" dxfId="103" priority="3" operator="equal">
      <formula>"In Arbeit"</formula>
    </cfRule>
  </conditionalFormatting>
  <conditionalFormatting sqref="E16">
    <cfRule type="cellIs" dxfId="104" priority="1" operator="equal">
      <formula>"Erledigt"</formula>
    </cfRule>
    <cfRule type="cellIs" dxfId="105" priority="2" operator="equal">
      <formula>"Offen"</formula>
    </cfRule>
    <cfRule type="cellIs" dxfId="106" priority="3" operator="equal">
      <formula>"In Arbeit"</formula>
    </cfRule>
  </conditionalFormatting>
  <conditionalFormatting sqref="E17">
    <cfRule type="cellIs" dxfId="107" priority="1" operator="equal">
      <formula>"Erledigt"</formula>
    </cfRule>
    <cfRule type="cellIs" dxfId="108" priority="2" operator="equal">
      <formula>"Offen"</formula>
    </cfRule>
    <cfRule type="cellIs" dxfId="109" priority="3" operator="equal">
      <formula>"In Arbeit"</formula>
    </cfRule>
  </conditionalFormatting>
  <conditionalFormatting sqref="E20">
    <cfRule type="cellIs" dxfId="110" priority="1" operator="equal">
      <formula>"Erledigt"</formula>
    </cfRule>
    <cfRule type="cellIs" dxfId="111" priority="2" operator="equal">
      <formula>"Offen"</formula>
    </cfRule>
    <cfRule type="cellIs" dxfId="112" priority="3" operator="equal">
      <formula>"In Arbeit"</formula>
    </cfRule>
  </conditionalFormatting>
  <conditionalFormatting sqref="E21">
    <cfRule type="cellIs" dxfId="113" priority="1" operator="equal">
      <formula>"Erledigt"</formula>
    </cfRule>
    <cfRule type="cellIs" dxfId="114" priority="2" operator="equal">
      <formula>"Offen"</formula>
    </cfRule>
    <cfRule type="cellIs" dxfId="115" priority="3" operator="equal">
      <formula>"In Arbeit"</formula>
    </cfRule>
  </conditionalFormatting>
  <conditionalFormatting sqref="E22">
    <cfRule type="cellIs" dxfId="116" priority="1" operator="equal">
      <formula>"Erledigt"</formula>
    </cfRule>
    <cfRule type="cellIs" dxfId="117" priority="2" operator="equal">
      <formula>"Offen"</formula>
    </cfRule>
    <cfRule type="cellIs" dxfId="118" priority="3" operator="equal">
      <formula>"In Arbeit"</formula>
    </cfRule>
  </conditionalFormatting>
  <conditionalFormatting sqref="E23">
    <cfRule type="cellIs" dxfId="119" priority="1" operator="equal">
      <formula>"Erledigt"</formula>
    </cfRule>
    <cfRule type="cellIs" dxfId="120" priority="2" operator="equal">
      <formula>"Offen"</formula>
    </cfRule>
    <cfRule type="cellIs" dxfId="121" priority="3" operator="equal">
      <formula>"In Arbeit"</formula>
    </cfRule>
  </conditionalFormatting>
  <conditionalFormatting sqref="E24">
    <cfRule type="cellIs" dxfId="122" priority="1" operator="equal">
      <formula>"Erledigt"</formula>
    </cfRule>
    <cfRule type="cellIs" dxfId="123" priority="2" operator="equal">
      <formula>"Offen"</formula>
    </cfRule>
    <cfRule type="cellIs" dxfId="124" priority="3" operator="equal">
      <formula>"In Arbeit"</formula>
    </cfRule>
  </conditionalFormatting>
  <conditionalFormatting sqref="E25">
    <cfRule type="cellIs" dxfId="125" priority="1" operator="equal">
      <formula>"Erledigt"</formula>
    </cfRule>
    <cfRule type="cellIs" dxfId="126" priority="2" operator="equal">
      <formula>"Offen"</formula>
    </cfRule>
    <cfRule type="cellIs" dxfId="127" priority="3" operator="equal">
      <formula>"In Arbeit"</formula>
    </cfRule>
  </conditionalFormatting>
  <conditionalFormatting sqref="E26">
    <cfRule type="cellIs" dxfId="128" priority="1" operator="equal">
      <formula>"Erledigt"</formula>
    </cfRule>
    <cfRule type="cellIs" dxfId="129" priority="2" operator="equal">
      <formula>"Offen"</formula>
    </cfRule>
    <cfRule type="cellIs" dxfId="130" priority="3" operator="equal">
      <formula>"In Arbeit"</formula>
    </cfRule>
  </conditionalFormatting>
  <conditionalFormatting sqref="E27">
    <cfRule type="cellIs" dxfId="131" priority="1" operator="equal">
      <formula>"Erledigt"</formula>
    </cfRule>
    <cfRule type="cellIs" dxfId="132" priority="2" operator="equal">
      <formula>"Offen"</formula>
    </cfRule>
    <cfRule type="cellIs" dxfId="133" priority="3" operator="equal">
      <formula>"In Arbeit"</formula>
    </cfRule>
  </conditionalFormatting>
  <conditionalFormatting sqref="E28">
    <cfRule type="cellIs" dxfId="134" priority="1" operator="equal">
      <formula>"Erledigt"</formula>
    </cfRule>
    <cfRule type="cellIs" dxfId="135" priority="2" operator="equal">
      <formula>"Offen"</formula>
    </cfRule>
    <cfRule type="cellIs" dxfId="136" priority="3" operator="equal">
      <formula>"In Arbeit"</formula>
    </cfRule>
  </conditionalFormatting>
  <conditionalFormatting sqref="E29">
    <cfRule type="cellIs" dxfId="137" priority="1" operator="equal">
      <formula>"Erledigt"</formula>
    </cfRule>
    <cfRule type="cellIs" dxfId="138" priority="2" operator="equal">
      <formula>"Offen"</formula>
    </cfRule>
    <cfRule type="cellIs" dxfId="139" priority="3" operator="equal">
      <formula>"In Arbeit"</formula>
    </cfRule>
  </conditionalFormatting>
  <conditionalFormatting sqref="E30">
    <cfRule type="cellIs" dxfId="140" priority="1" operator="equal">
      <formula>"Erledigt"</formula>
    </cfRule>
    <cfRule type="cellIs" dxfId="141" priority="2" operator="equal">
      <formula>"Offen"</formula>
    </cfRule>
    <cfRule type="cellIs" dxfId="142" priority="3" operator="equal">
      <formula>"In Arbeit"</formula>
    </cfRule>
  </conditionalFormatting>
  <conditionalFormatting sqref="E31">
    <cfRule type="cellIs" dxfId="143" priority="1" operator="equal">
      <formula>"Erledigt"</formula>
    </cfRule>
    <cfRule type="cellIs" dxfId="144" priority="2" operator="equal">
      <formula>"Offen"</formula>
    </cfRule>
    <cfRule type="cellIs" dxfId="145" priority="3" operator="equal">
      <formula>"In Arbeit"</formula>
    </cfRule>
  </conditionalFormatting>
  <conditionalFormatting sqref="E34">
    <cfRule type="cellIs" dxfId="146" priority="1" operator="equal">
      <formula>"Erledigt"</formula>
    </cfRule>
    <cfRule type="cellIs" dxfId="147" priority="2" operator="equal">
      <formula>"Offen"</formula>
    </cfRule>
    <cfRule type="cellIs" dxfId="148" priority="3" operator="equal">
      <formula>"In Arbeit"</formula>
    </cfRule>
  </conditionalFormatting>
  <conditionalFormatting sqref="E35">
    <cfRule type="cellIs" dxfId="149" priority="1" operator="equal">
      <formula>"Erledigt"</formula>
    </cfRule>
    <cfRule type="cellIs" dxfId="150" priority="2" operator="equal">
      <formula>"Offen"</formula>
    </cfRule>
    <cfRule type="cellIs" dxfId="151" priority="3" operator="equal">
      <formula>"In Arbeit"</formula>
    </cfRule>
  </conditionalFormatting>
  <conditionalFormatting sqref="E36">
    <cfRule type="cellIs" dxfId="152" priority="1" operator="equal">
      <formula>"Erledigt"</formula>
    </cfRule>
    <cfRule type="cellIs" dxfId="153" priority="2" operator="equal">
      <formula>"Offen"</formula>
    </cfRule>
    <cfRule type="cellIs" dxfId="154" priority="3" operator="equal">
      <formula>"In Arbeit"</formula>
    </cfRule>
  </conditionalFormatting>
  <conditionalFormatting sqref="E37">
    <cfRule type="cellIs" dxfId="155" priority="1" operator="equal">
      <formula>"Erledigt"</formula>
    </cfRule>
    <cfRule type="cellIs" dxfId="156" priority="2" operator="equal">
      <formula>"Offen"</formula>
    </cfRule>
    <cfRule type="cellIs" dxfId="157" priority="3" operator="equal">
      <formula>"In Arbeit"</formula>
    </cfRule>
  </conditionalFormatting>
  <conditionalFormatting sqref="E38">
    <cfRule type="cellIs" dxfId="158" priority="1" operator="equal">
      <formula>"Erledigt"</formula>
    </cfRule>
    <cfRule type="cellIs" dxfId="159" priority="2" operator="equal">
      <formula>"Offen"</formula>
    </cfRule>
    <cfRule type="cellIs" dxfId="160" priority="3" operator="equal">
      <formula>"In Arbeit"</formula>
    </cfRule>
  </conditionalFormatting>
  <conditionalFormatting sqref="E39">
    <cfRule type="cellIs" dxfId="161" priority="1" operator="equal">
      <formula>"Erledigt"</formula>
    </cfRule>
    <cfRule type="cellIs" dxfId="162" priority="2" operator="equal">
      <formula>"Offen"</formula>
    </cfRule>
    <cfRule type="cellIs" dxfId="163" priority="3" operator="equal">
      <formula>"In Arbeit"</formula>
    </cfRule>
  </conditionalFormatting>
  <conditionalFormatting sqref="E40">
    <cfRule type="cellIs" dxfId="164" priority="1" operator="equal">
      <formula>"Erledigt"</formula>
    </cfRule>
    <cfRule type="cellIs" dxfId="165" priority="2" operator="equal">
      <formula>"Offen"</formula>
    </cfRule>
    <cfRule type="cellIs" dxfId="166" priority="3" operator="equal">
      <formula>"In Arbeit"</formula>
    </cfRule>
  </conditionalFormatting>
  <conditionalFormatting sqref="E41">
    <cfRule type="cellIs" dxfId="167" priority="1" operator="equal">
      <formula>"Erledigt"</formula>
    </cfRule>
    <cfRule type="cellIs" dxfId="168" priority="2" operator="equal">
      <formula>"Offen"</formula>
    </cfRule>
    <cfRule type="cellIs" dxfId="169" priority="3" operator="equal">
      <formula>"In Arbeit"</formula>
    </cfRule>
  </conditionalFormatting>
  <conditionalFormatting sqref="E42">
    <cfRule type="cellIs" dxfId="170" priority="1" operator="equal">
      <formula>"Erledigt"</formula>
    </cfRule>
    <cfRule type="cellIs" dxfId="171" priority="2" operator="equal">
      <formula>"Offen"</formula>
    </cfRule>
    <cfRule type="cellIs" dxfId="172" priority="3" operator="equal">
      <formula>"In Arbeit"</formula>
    </cfRule>
  </conditionalFormatting>
  <conditionalFormatting sqref="E43">
    <cfRule type="cellIs" dxfId="173" priority="1" operator="equal">
      <formula>"Erledigt"</formula>
    </cfRule>
    <cfRule type="cellIs" dxfId="174" priority="2" operator="equal">
      <formula>"Offen"</formula>
    </cfRule>
    <cfRule type="cellIs" dxfId="175" priority="3" operator="equal">
      <formula>"In Arbeit"</formula>
    </cfRule>
  </conditionalFormatting>
  <conditionalFormatting sqref="E44">
    <cfRule type="cellIs" dxfId="176" priority="1" operator="equal">
      <formula>"Erledigt"</formula>
    </cfRule>
    <cfRule type="cellIs" dxfId="177" priority="2" operator="equal">
      <formula>"Offen"</formula>
    </cfRule>
    <cfRule type="cellIs" dxfId="178" priority="3" operator="equal">
      <formula>"In Arbeit"</formula>
    </cfRule>
  </conditionalFormatting>
  <conditionalFormatting sqref="E45">
    <cfRule type="cellIs" dxfId="179" priority="1" operator="equal">
      <formula>"Erledigt"</formula>
    </cfRule>
    <cfRule type="cellIs" dxfId="180" priority="2" operator="equal">
      <formula>"Offen"</formula>
    </cfRule>
    <cfRule type="cellIs" dxfId="181" priority="3" operator="equal">
      <formula>"In Arbeit"</formula>
    </cfRule>
  </conditionalFormatting>
  <conditionalFormatting sqref="E48">
    <cfRule type="cellIs" dxfId="182" priority="1" operator="equal">
      <formula>"Erledigt"</formula>
    </cfRule>
    <cfRule type="cellIs" dxfId="183" priority="2" operator="equal">
      <formula>"Offen"</formula>
    </cfRule>
    <cfRule type="cellIs" dxfId="184" priority="3" operator="equal">
      <formula>"In Arbeit"</formula>
    </cfRule>
  </conditionalFormatting>
  <conditionalFormatting sqref="E49">
    <cfRule type="cellIs" dxfId="185" priority="1" operator="equal">
      <formula>"Erledigt"</formula>
    </cfRule>
    <cfRule type="cellIs" dxfId="186" priority="2" operator="equal">
      <formula>"Offen"</formula>
    </cfRule>
    <cfRule type="cellIs" dxfId="187" priority="3" operator="equal">
      <formula>"In Arbeit"</formula>
    </cfRule>
  </conditionalFormatting>
  <conditionalFormatting sqref="E50">
    <cfRule type="cellIs" dxfId="188" priority="1" operator="equal">
      <formula>"Erledigt"</formula>
    </cfRule>
    <cfRule type="cellIs" dxfId="189" priority="2" operator="equal">
      <formula>"Offen"</formula>
    </cfRule>
    <cfRule type="cellIs" dxfId="190" priority="3" operator="equal">
      <formula>"In Arbeit"</formula>
    </cfRule>
  </conditionalFormatting>
  <conditionalFormatting sqref="E51">
    <cfRule type="cellIs" dxfId="191" priority="1" operator="equal">
      <formula>"Erledigt"</formula>
    </cfRule>
    <cfRule type="cellIs" dxfId="192" priority="2" operator="equal">
      <formula>"Offen"</formula>
    </cfRule>
    <cfRule type="cellIs" dxfId="193" priority="3" operator="equal">
      <formula>"In Arbeit"</formula>
    </cfRule>
  </conditionalFormatting>
  <conditionalFormatting sqref="E54">
    <cfRule type="cellIs" dxfId="194" priority="1" operator="equal">
      <formula>"Erledigt"</formula>
    </cfRule>
    <cfRule type="cellIs" dxfId="195" priority="2" operator="equal">
      <formula>"Offen"</formula>
    </cfRule>
    <cfRule type="cellIs" dxfId="196" priority="3" operator="equal">
      <formula>"In Arbeit"</formula>
    </cfRule>
  </conditionalFormatting>
  <conditionalFormatting sqref="E55">
    <cfRule type="cellIs" dxfId="197" priority="1" operator="equal">
      <formula>"Erledigt"</formula>
    </cfRule>
    <cfRule type="cellIs" dxfId="198" priority="2" operator="equal">
      <formula>"Offen"</formula>
    </cfRule>
    <cfRule type="cellIs" dxfId="199" priority="3" operator="equal">
      <formula>"In Arbeit"</formula>
    </cfRule>
  </conditionalFormatting>
  <conditionalFormatting sqref="E56">
    <cfRule type="cellIs" dxfId="200" priority="1" operator="equal">
      <formula>"Erledigt"</formula>
    </cfRule>
    <cfRule type="cellIs" dxfId="201" priority="2" operator="equal">
      <formula>"Offen"</formula>
    </cfRule>
    <cfRule type="cellIs" dxfId="202" priority="3" operator="equal">
      <formula>"In Arbeit"</formula>
    </cfRule>
  </conditionalFormatting>
  <conditionalFormatting sqref="E57">
    <cfRule type="cellIs" dxfId="203" priority="1" operator="equal">
      <formula>"Erledigt"</formula>
    </cfRule>
    <cfRule type="cellIs" dxfId="204" priority="2" operator="equal">
      <formula>"Offen"</formula>
    </cfRule>
    <cfRule type="cellIs" dxfId="205" priority="3" operator="equal">
      <formula>"In Arbeit"</formula>
    </cfRule>
  </conditionalFormatting>
  <conditionalFormatting sqref="E60">
    <cfRule type="cellIs" dxfId="206" priority="1" operator="equal">
      <formula>"Erledigt"</formula>
    </cfRule>
    <cfRule type="cellIs" dxfId="207" priority="2" operator="equal">
      <formula>"Offen"</formula>
    </cfRule>
    <cfRule type="cellIs" dxfId="208" priority="3" operator="equal">
      <formula>"In Arbeit"</formula>
    </cfRule>
  </conditionalFormatting>
  <conditionalFormatting sqref="E61">
    <cfRule type="cellIs" dxfId="209" priority="1" operator="equal">
      <formula>"Erledigt"</formula>
    </cfRule>
    <cfRule type="cellIs" dxfId="210" priority="2" operator="equal">
      <formula>"Offen"</formula>
    </cfRule>
    <cfRule type="cellIs" dxfId="211" priority="3" operator="equal">
      <formula>"In Arbeit"</formula>
    </cfRule>
  </conditionalFormatting>
  <conditionalFormatting sqref="E62">
    <cfRule type="cellIs" dxfId="212" priority="1" operator="equal">
      <formula>"Erledigt"</formula>
    </cfRule>
    <cfRule type="cellIs" dxfId="213" priority="2" operator="equal">
      <formula>"Offen"</formula>
    </cfRule>
    <cfRule type="cellIs" dxfId="214" priority="3" operator="equal">
      <formula>"In Arbeit"</formula>
    </cfRule>
  </conditionalFormatting>
  <conditionalFormatting sqref="E63">
    <cfRule type="cellIs" dxfId="215" priority="1" operator="equal">
      <formula>"Erledigt"</formula>
    </cfRule>
    <cfRule type="cellIs" dxfId="216" priority="2" operator="equal">
      <formula>"Offen"</formula>
    </cfRule>
    <cfRule type="cellIs" dxfId="217" priority="3" operator="equal">
      <formula>"In Arbeit"</formula>
    </cfRule>
  </conditionalFormatting>
  <conditionalFormatting sqref="E64">
    <cfRule type="cellIs" dxfId="218" priority="1" operator="equal">
      <formula>"Erledigt"</formula>
    </cfRule>
    <cfRule type="cellIs" dxfId="219" priority="2" operator="equal">
      <formula>"Offen"</formula>
    </cfRule>
    <cfRule type="cellIs" dxfId="220" priority="3" operator="equal">
      <formula>"In Arbeit"</formula>
    </cfRule>
  </conditionalFormatting>
  <conditionalFormatting sqref="E65">
    <cfRule type="cellIs" dxfId="221" priority="1" operator="equal">
      <formula>"Erledigt"</formula>
    </cfRule>
    <cfRule type="cellIs" dxfId="222" priority="2" operator="equal">
      <formula>"Offen"</formula>
    </cfRule>
    <cfRule type="cellIs" dxfId="223" priority="3" operator="equal">
      <formula>"In Arbeit"</formula>
    </cfRule>
  </conditionalFormatting>
  <conditionalFormatting sqref="E66">
    <cfRule type="cellIs" dxfId="224" priority="1" operator="equal">
      <formula>"Erledigt"</formula>
    </cfRule>
    <cfRule type="cellIs" dxfId="225" priority="2" operator="equal">
      <formula>"Offen"</formula>
    </cfRule>
    <cfRule type="cellIs" dxfId="226" priority="3" operator="equal">
      <formula>"In Arbeit"</formula>
    </cfRule>
  </conditionalFormatting>
  <conditionalFormatting sqref="E67">
    <cfRule type="cellIs" dxfId="227" priority="1" operator="equal">
      <formula>"Erledigt"</formula>
    </cfRule>
    <cfRule type="cellIs" dxfId="228" priority="2" operator="equal">
      <formula>"Offen"</formula>
    </cfRule>
    <cfRule type="cellIs" dxfId="229" priority="3" operator="equal">
      <formula>"In Arbeit"</formula>
    </cfRule>
  </conditionalFormatting>
  <conditionalFormatting sqref="E68">
    <cfRule type="cellIs" dxfId="230" priority="1" operator="equal">
      <formula>"Erledigt"</formula>
    </cfRule>
    <cfRule type="cellIs" dxfId="231" priority="2" operator="equal">
      <formula>"Offen"</formula>
    </cfRule>
    <cfRule type="cellIs" dxfId="232" priority="3" operator="equal">
      <formula>"In Arbeit"</formula>
    </cfRule>
  </conditionalFormatting>
  <conditionalFormatting sqref="E69">
    <cfRule type="cellIs" dxfId="233" priority="1" operator="equal">
      <formula>"Erledigt"</formula>
    </cfRule>
    <cfRule type="cellIs" dxfId="234" priority="2" operator="equal">
      <formula>"Offen"</formula>
    </cfRule>
    <cfRule type="cellIs" dxfId="235" priority="3" operator="equal">
      <formula>"In Arbeit"</formula>
    </cfRule>
  </conditionalFormatting>
  <conditionalFormatting sqref="E70">
    <cfRule type="cellIs" dxfId="236" priority="1" operator="equal">
      <formula>"Erledigt"</formula>
    </cfRule>
    <cfRule type="cellIs" dxfId="237" priority="2" operator="equal">
      <formula>"Offen"</formula>
    </cfRule>
    <cfRule type="cellIs" dxfId="238" priority="3" operator="equal">
      <formula>"In Arbeit"</formula>
    </cfRule>
  </conditionalFormatting>
  <conditionalFormatting sqref="E71">
    <cfRule type="cellIs" dxfId="239" priority="1" operator="equal">
      <formula>"Erledigt"</formula>
    </cfRule>
    <cfRule type="cellIs" dxfId="240" priority="2" operator="equal">
      <formula>"Offen"</formula>
    </cfRule>
    <cfRule type="cellIs" dxfId="241" priority="3" operator="equal">
      <formula>"In Arbeit"</formula>
    </cfRule>
  </conditionalFormatting>
  <conditionalFormatting sqref="E74">
    <cfRule type="cellIs" dxfId="242" priority="1" operator="equal">
      <formula>"Erledigt"</formula>
    </cfRule>
    <cfRule type="cellIs" dxfId="243" priority="2" operator="equal">
      <formula>"Offen"</formula>
    </cfRule>
    <cfRule type="cellIs" dxfId="244" priority="3" operator="equal">
      <formula>"In Arbeit"</formula>
    </cfRule>
  </conditionalFormatting>
  <conditionalFormatting sqref="E75">
    <cfRule type="cellIs" dxfId="245" priority="1" operator="equal">
      <formula>"Erledigt"</formula>
    </cfRule>
    <cfRule type="cellIs" dxfId="246" priority="2" operator="equal">
      <formula>"Offen"</formula>
    </cfRule>
    <cfRule type="cellIs" dxfId="247" priority="3" operator="equal">
      <formula>"In Arbeit"</formula>
    </cfRule>
  </conditionalFormatting>
  <conditionalFormatting sqref="E76">
    <cfRule type="cellIs" dxfId="248" priority="1" operator="equal">
      <formula>"Erledigt"</formula>
    </cfRule>
    <cfRule type="cellIs" dxfId="249" priority="2" operator="equal">
      <formula>"Offen"</formula>
    </cfRule>
    <cfRule type="cellIs" dxfId="250" priority="3" operator="equal">
      <formula>"In Arbeit"</formula>
    </cfRule>
  </conditionalFormatting>
  <conditionalFormatting sqref="E77">
    <cfRule type="cellIs" dxfId="251" priority="1" operator="equal">
      <formula>"Erledigt"</formula>
    </cfRule>
    <cfRule type="cellIs" dxfId="252" priority="2" operator="equal">
      <formula>"Offen"</formula>
    </cfRule>
    <cfRule type="cellIs" dxfId="253" priority="3" operator="equal">
      <formula>"In Arbeit"</formula>
    </cfRule>
  </conditionalFormatting>
  <conditionalFormatting sqref="E78">
    <cfRule type="cellIs" dxfId="254" priority="1" operator="equal">
      <formula>"Erledigt"</formula>
    </cfRule>
    <cfRule type="cellIs" dxfId="255" priority="2" operator="equal">
      <formula>"Offen"</formula>
    </cfRule>
    <cfRule type="cellIs" dxfId="256" priority="3" operator="equal">
      <formula>"In Arbeit"</formula>
    </cfRule>
  </conditionalFormatting>
  <conditionalFormatting sqref="E79">
    <cfRule type="cellIs" dxfId="257" priority="1" operator="equal">
      <formula>"Erledigt"</formula>
    </cfRule>
    <cfRule type="cellIs" dxfId="258" priority="2" operator="equal">
      <formula>"Offen"</formula>
    </cfRule>
    <cfRule type="cellIs" dxfId="259" priority="3" operator="equal">
      <formula>"In Arbeit"</formula>
    </cfRule>
  </conditionalFormatting>
  <dataValidations count="8">
    <dataValidation type="list" allowBlank="1" sqref="E10:E17">
      <formula1>"Offen,Erledigt,In Arbeit"</formula1>
    </dataValidation>
    <dataValidation type="list" allowBlank="1" sqref="E20:E31">
      <formula1>"Offen,Erledigt,In Arbeit"</formula1>
    </dataValidation>
    <dataValidation type="list" allowBlank="1" sqref="E34:E45">
      <formula1>"Offen,Erledigt,In Arbeit"</formula1>
    </dataValidation>
    <dataValidation type="list" allowBlank="1" sqref="E48:E51">
      <formula1>"Offen,Erledigt,In Arbeit"</formula1>
    </dataValidation>
    <dataValidation type="list" allowBlank="1" sqref="E54:E57">
      <formula1>"Offen,Erledigt,In Arbeit"</formula1>
    </dataValidation>
    <dataValidation type="list" allowBlank="1" sqref="E6:E17">
      <formula1>"Offen,Erledigt,In Arbeit"</formula1>
    </dataValidation>
    <dataValidation type="list" allowBlank="1" sqref="E60:E71">
      <formula1>"Offen,Erledigt,In Arbeit"</formula1>
    </dataValidation>
    <dataValidation type="list" allowBlank="1" sqref="E74:E79">
      <formula1>"Offen,Erledigt,In Arbeit"</formula1>
    </dataValidation>
  </dataValidations>
  <pageMargins left="0.7" right="0.7" top="0.75" bottom="0.75" header="0.3" footer="0.3"/>
  <pageSetup paperSize="9" orientation="portrait" fitToWidth="1" fitToHeight="0"/>
  <headerFooter>
    <oddHeader>&amp;C&amp;BFristenkalender 2026&amp;R&amp;P / &amp;N</oddHeader>
    <oddFooter>&amp;Lwerkstatt-ratgeber.de&amp;R&amp;D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0B981"/>
    <pageSetUpPr fitToPage="1"/>
  </sheetPr>
  <dimension ref="B2:B24"/>
  <sheetFormatPr defaultRowHeight="15" outlineLevelRow="0" outlineLevelCol="0" x14ac:dyDescent="55"/>
  <cols>
    <col min="1" max="1" width="3" customWidth="1"/>
    <col min="2" max="2" width="85" customWidth="1"/>
  </cols>
  <sheetData>
    <row r="2" spans="2:2" x14ac:dyDescent="0.25">
      <c r="B2" s="49" t="s">
        <v>224</v>
      </c>
    </row>
    <row r="4" spans="2:2" x14ac:dyDescent="0.25">
      <c r="B4" s="50" t="s">
        <v>225</v>
      </c>
    </row>
    <row r="6" spans="2:2" x14ac:dyDescent="0.25">
      <c r="B6" s="51" t="s">
        <v>226</v>
      </c>
    </row>
    <row r="8" spans="2:2" x14ac:dyDescent="0.25">
      <c r="B8" s="51" t="s">
        <v>227</v>
      </c>
    </row>
    <row r="10" spans="2:2" x14ac:dyDescent="0.25">
      <c r="B10" s="51" t="s">
        <v>228</v>
      </c>
    </row>
    <row r="12" spans="2:2" x14ac:dyDescent="0.25">
      <c r="B12" s="51" t="s">
        <v>229</v>
      </c>
    </row>
    <row r="14" spans="2:2" x14ac:dyDescent="0.25">
      <c r="B14" s="51" t="s">
        <v>230</v>
      </c>
    </row>
    <row r="16" spans="2:2" x14ac:dyDescent="0.25">
      <c r="B16" s="50" t="s">
        <v>231</v>
      </c>
    </row>
    <row r="18" spans="2:2" x14ac:dyDescent="0.25">
      <c r="B18" s="51" t="s">
        <v>232</v>
      </c>
    </row>
    <row r="19" spans="2:2" x14ac:dyDescent="0.25">
      <c r="B19" s="51" t="s">
        <v>233</v>
      </c>
    </row>
    <row r="20" spans="2:2" x14ac:dyDescent="0.25">
      <c r="B20" s="51" t="s">
        <v>234</v>
      </c>
    </row>
    <row r="21" spans="2:2" x14ac:dyDescent="0.25">
      <c r="B21" s="51" t="s">
        <v>235</v>
      </c>
    </row>
    <row r="22" spans="2:2" x14ac:dyDescent="0.25">
      <c r="B22" s="51" t="s">
        <v>236</v>
      </c>
    </row>
    <row r="24" spans="2:2" x14ac:dyDescent="0.25">
      <c r="B24" s="52" t="s">
        <v>237</v>
      </c>
    </row>
  </sheetData>
  <pageMargins left="0.7" right="0.7" top="0.75" bottom="0.75" header="0.3" footer="0.3"/>
  <pageSetup paperSize="9" orientation="portrait" fitToWidth="1" fitToHeight="0"/>
  <headerFooter>
    <oddHeader>&amp;C&amp;BJahresplaner — Anleitung&amp;R&amp;P / &amp;N</oddHeader>
    <oddFooter>&amp;Lwerkstatt-ratgeber.de&amp;R&amp;D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Jahresübersicht</vt:lpstr>
      <vt:lpstr>Urlaubsplanung</vt:lpstr>
      <vt:lpstr>Projekttracker</vt:lpstr>
      <vt:lpstr>Umsatz-Dashboard</vt:lpstr>
      <vt:lpstr>Fristenkalender</vt:lpstr>
      <vt:lpstr>Anleitung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werkstatt-ratgeber.de</dc:creator>
  <dc:title/>
  <dc:subject/>
  <dc:description/>
  <cp:keywords/>
  <cp:category/>
  <cp:lastModifiedBy>Unknown</cp:lastModifiedBy>
  <dcterms:created xsi:type="dcterms:W3CDTF">2026-02-28T17:21:46Z</dcterms:created>
  <dcterms:modified xsi:type="dcterms:W3CDTF">2026-02-28T17:21:46Z</dcterms:modified>
</cp:coreProperties>
</file>