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Kalkulation" state="visible" r:id="rId4"/>
    <sheet sheetId="2" name="Materialpreise" state="visible" r:id="rId5"/>
    <sheet sheetId="3" name="Verschnitt-Tabellen" state="visible" r:id="rId6"/>
    <sheet sheetId="4" name="Anleitung" state="visible" r:id="rId7"/>
  </sheets>
  <definedNames>
    <definedName name="_xlnm.Print_Area" localSheetId="0">'Kalkulation'!$A1:$H45</definedName>
    <definedName name="_xlnm.Print_Area" localSheetId="1">'Materialpreise'!$A1:$E48</definedName>
    <definedName name="_xlnm.Print_Area" localSheetId="2">'Verschnitt-Tabellen'!$A1:$D27</definedName>
    <definedName name="_xlnm.Print_Area" localSheetId="3">'Anleitung'!$A1:$B38</definedName>
  </definedNames>
  <calcPr calcId="171027"/>
</workbook>
</file>

<file path=xl/sharedStrings.xml><?xml version="1.0" encoding="utf-8"?>
<sst xmlns="http://schemas.openxmlformats.org/spreadsheetml/2006/main" count="449" uniqueCount="191">
  <si>
    <t>Materialkostenkalkulator Pro</t>
  </si>
  <si>
    <t>Kalkulieren Sie Materialkosten inkl. Verschnitt und Aufschlag</t>
  </si>
  <si>
    <t>PROJEKTDATEN</t>
  </si>
  <si>
    <t>Auftraggeber:</t>
  </si>
  <si>
    <t>Datum:</t>
  </si>
  <si>
    <t>Projektname:</t>
  </si>
  <si>
    <t>Gewerk:</t>
  </si>
  <si>
    <t>MATERIALKALKULATION</t>
  </si>
  <si>
    <t>Material</t>
  </si>
  <si>
    <t>Einheit</t>
  </si>
  <si>
    <t>Menge</t>
  </si>
  <si>
    <t>Einzelpreis (€)</t>
  </si>
  <si>
    <t>Verschnitt (%)</t>
  </si>
  <si>
    <t>Aufschlag (%)</t>
  </si>
  <si>
    <t>Gesamtpreis (€)</t>
  </si>
  <si>
    <t>Kupferrohr 22mm (5m Stange)</t>
  </si>
  <si>
    <t>Stk</t>
  </si>
  <si>
    <t>Pressfittings 22mm (T-Stück)</t>
  </si>
  <si>
    <t>Pressfittings 22mm (Bogen 90°)</t>
  </si>
  <si>
    <t>Rohrisolierung 22mm (2m)</t>
  </si>
  <si>
    <t>Rohrschellen 22mm</t>
  </si>
  <si>
    <t>Dichtband (Rolle 12m)</t>
  </si>
  <si>
    <t>Gewindedichtmittel (50ml)</t>
  </si>
  <si>
    <t>Wanddurchführungen</t>
  </si>
  <si>
    <t/>
  </si>
  <si>
    <t>ZUSAMMENFASSUNG</t>
  </si>
  <si>
    <t>Materialkosten (Summe Einzelpreis x Menge)</t>
  </si>
  <si>
    <t>+ Verschnitt (Summe)</t>
  </si>
  <si>
    <t>+ Aufschlag (Summe)</t>
  </si>
  <si>
    <t>= Gesamtkosten netto</t>
  </si>
  <si>
    <t>+ MwSt. 19%</t>
  </si>
  <si>
    <t>= Gesamtkosten brutto</t>
  </si>
  <si>
    <t>Vorlage von werkstatt-ratgeber.de — Preise im Reiter "Materialpreise", Verschnittwerte im Reiter "Verschnitt-Tabellen".</t>
  </si>
  <si>
    <t>Kategorie</t>
  </si>
  <si>
    <t>Richtpreis (€)</t>
  </si>
  <si>
    <t>Hinweis</t>
  </si>
  <si>
    <t>SHK</t>
  </si>
  <si>
    <t>Kupferrohr 15mm (5m Stange)</t>
  </si>
  <si>
    <t>Kupferrohr 28mm (5m Stange)</t>
  </si>
  <si>
    <t>Pressfittings 22mm T-Stück</t>
  </si>
  <si>
    <t>Markenware</t>
  </si>
  <si>
    <t>Pressfittings 22mm Bogen 90°</t>
  </si>
  <si>
    <t>Pressfittings 22mm Muffe</t>
  </si>
  <si>
    <t>13mm Dämmstärke</t>
  </si>
  <si>
    <t>mit Schallschutz</t>
  </si>
  <si>
    <t>Heizkörper Typ 22 (600x1000)</t>
  </si>
  <si>
    <t>Standardfarbe weiß</t>
  </si>
  <si>
    <t>Thermostatventil-Set</t>
  </si>
  <si>
    <t>inkl. Kopf + Ventil</t>
  </si>
  <si>
    <t>Eckventil 1/2"</t>
  </si>
  <si>
    <t>Flexschlauch 3/8" (30cm)</t>
  </si>
  <si>
    <t>Elektro</t>
  </si>
  <si>
    <t>NYM-J 3x1,5mm² (100m Ring)</t>
  </si>
  <si>
    <t>Ring</t>
  </si>
  <si>
    <t>NYM-J 5x2,5mm² (50m Ring)</t>
  </si>
  <si>
    <t>Schalterdose UP (10er Pack)</t>
  </si>
  <si>
    <t>Pck</t>
  </si>
  <si>
    <t>Gerätedose 60mm</t>
  </si>
  <si>
    <t>Schalterprogramm (Rahmen+Einsatz)</t>
  </si>
  <si>
    <t>Mittelklasse</t>
  </si>
  <si>
    <t>Steckdose UP komplett</t>
  </si>
  <si>
    <t>mit Kinderschutz</t>
  </si>
  <si>
    <t>LED-Einbaustrahler (3er Set)</t>
  </si>
  <si>
    <t>Set</t>
  </si>
  <si>
    <t>dimmbar, IP44</t>
  </si>
  <si>
    <t>Leerrohr M20 (50m)</t>
  </si>
  <si>
    <t>Rolle</t>
  </si>
  <si>
    <t>flexibel</t>
  </si>
  <si>
    <t>Verteilerfeldkasten 3-reihig</t>
  </si>
  <si>
    <t>UP, mit Tür</t>
  </si>
  <si>
    <t>FI-Schutzschalter 40A/30mA</t>
  </si>
  <si>
    <t>4-polig</t>
  </si>
  <si>
    <t>Leitungsschutzschalter B16A</t>
  </si>
  <si>
    <t>1-polig</t>
  </si>
  <si>
    <t>Maler</t>
  </si>
  <si>
    <t>Wandfarbe weiß (10l Eimer)</t>
  </si>
  <si>
    <t>Eimer</t>
  </si>
  <si>
    <t>Klasse 1, Deckkraft 99,5%</t>
  </si>
  <si>
    <t>Fassadenfarbe weiß (10l)</t>
  </si>
  <si>
    <t>Silikonharz</t>
  </si>
  <si>
    <t>Tiefengrund (10l)</t>
  </si>
  <si>
    <t>Raufasertapete (25m Rolle)</t>
  </si>
  <si>
    <t>mittlere Körnung</t>
  </si>
  <si>
    <t>Tapetenkleister (200g)</t>
  </si>
  <si>
    <t>für ~50m²</t>
  </si>
  <si>
    <t>Abdeckvlies (1x50m)</t>
  </si>
  <si>
    <t>saugfähig</t>
  </si>
  <si>
    <t>Malerkrepp 38mm (50m)</t>
  </si>
  <si>
    <t>Spachtelmasse (25kg Sack)</t>
  </si>
  <si>
    <t>Sack</t>
  </si>
  <si>
    <t>Q2-Q3</t>
  </si>
  <si>
    <t>Acryl weiß (310ml Kartusche)</t>
  </si>
  <si>
    <t>überstreichbar</t>
  </si>
  <si>
    <t>Trockenbau</t>
  </si>
  <si>
    <t>Gipskartonplatte 12,5mm (2,6m²)</t>
  </si>
  <si>
    <t>AK, Standard</t>
  </si>
  <si>
    <t>GK-Platte imprägniert 12,5mm</t>
  </si>
  <si>
    <t>GKBI, Feuchtraum</t>
  </si>
  <si>
    <t>GK-Feuerschutzplatte 12,5mm</t>
  </si>
  <si>
    <t>GKF</t>
  </si>
  <si>
    <t>CW-Profil 75mm (2,6m)</t>
  </si>
  <si>
    <t>UW-Profil 75mm (4m)</t>
  </si>
  <si>
    <t>CD-Profil 60/27 (4m)</t>
  </si>
  <si>
    <t>Deckenmontage</t>
  </si>
  <si>
    <t>Direktabhänger</t>
  </si>
  <si>
    <t>Schnellbauschrauben 3,9x25 (1000 Stk)</t>
  </si>
  <si>
    <t>Fugenband (75m Rolle)</t>
  </si>
  <si>
    <t>Bewehrungsstreifen</t>
  </si>
  <si>
    <t>Fugenfüller (25kg Sack)</t>
  </si>
  <si>
    <t>Mineralwolle 60mm (7,8m²)</t>
  </si>
  <si>
    <t>WLG 035</t>
  </si>
  <si>
    <t>Alle Preise sind Richtpreise (netto, Stand 2026) und können je nach Region, Händler und Abnahmemenge variieren.</t>
  </si>
  <si>
    <t>Verschnitt-Richtwerte nach Gewerk und Materialtyp</t>
  </si>
  <si>
    <t>Gewerk</t>
  </si>
  <si>
    <t>Material / Arbeitstyp</t>
  </si>
  <si>
    <t>Rohre (Kupfer, Stahl, Kunststoff)</t>
  </si>
  <si>
    <t>5 – 8 %</t>
  </si>
  <si>
    <t>Abhängig von Leitungsführung und Biegungen</t>
  </si>
  <si>
    <t>Pressfittings / Fittings</t>
  </si>
  <si>
    <t>2 %</t>
  </si>
  <si>
    <t>Nur Ausschuss/Fehlpressungen</t>
  </si>
  <si>
    <t>Rohrisolierung</t>
  </si>
  <si>
    <t>10 – 15 %</t>
  </si>
  <si>
    <t>Durch Bögen und Abzweige höherer Verschnitt</t>
  </si>
  <si>
    <t>Rohrschellen / Befestigungen</t>
  </si>
  <si>
    <t>3 %</t>
  </si>
  <si>
    <t>Geringer Verschnitt</t>
  </si>
  <si>
    <t>Heizkörper</t>
  </si>
  <si>
    <t>0 %</t>
  </si>
  <si>
    <t>Exakt geplante Stückware</t>
  </si>
  <si>
    <t>Kabel / Leitungen (NYM-J etc.)</t>
  </si>
  <si>
    <t>8 – 12 %</t>
  </si>
  <si>
    <t>Leitungsführung, Reserveschlaufen, Reststücke</t>
  </si>
  <si>
    <t>Schalter / Steckdosen</t>
  </si>
  <si>
    <t>Nur Ausschuss/Beschädigung</t>
  </si>
  <si>
    <t>Leerrohr / Kabelkanal</t>
  </si>
  <si>
    <t>Verschnitt an Ecken und Abzweigen</t>
  </si>
  <si>
    <t>Verteilermaterial / Sicherungen</t>
  </si>
  <si>
    <t>Exakt nach Planung</t>
  </si>
  <si>
    <t>Wandfarbe / Fassadenfarbe</t>
  </si>
  <si>
    <t>Auftragstechnik, Restmenge im Eimer, Nachstreichen</t>
  </si>
  <si>
    <t>Tapete</t>
  </si>
  <si>
    <t>10 – 20 %</t>
  </si>
  <si>
    <t>Rapport, Fenster-/Türausschnitte, Restbahnen</t>
  </si>
  <si>
    <t>Tiefengrund / Grundierung</t>
  </si>
  <si>
    <t>5 – 10 %</t>
  </si>
  <si>
    <t>Saugfähigkeit des Untergrunds variiert</t>
  </si>
  <si>
    <t>Spachtelmasse</t>
  </si>
  <si>
    <t>10 %</t>
  </si>
  <si>
    <t>Abhängig von Untergrundqualität</t>
  </si>
  <si>
    <t>Abklebeband / Krepp</t>
  </si>
  <si>
    <t>15 – 20 %</t>
  </si>
  <si>
    <t>Einmalverwendung, Reststücke</t>
  </si>
  <si>
    <t>Gipskartonplatten</t>
  </si>
  <si>
    <t>Zuschnitt, Ausschnitte für Dosen/Rohre</t>
  </si>
  <si>
    <t>Profile (CW, UW, CD, UD)</t>
  </si>
  <si>
    <t>5 %</t>
  </si>
  <si>
    <t>Reststücke bei Verlängerungen</t>
  </si>
  <si>
    <t>Mineralwolle / Dämmung</t>
  </si>
  <si>
    <t>Zuschnitt, Ausschnitte</t>
  </si>
  <si>
    <t>Schrauben</t>
  </si>
  <si>
    <t>Fehlschraubungen, Bruch</t>
  </si>
  <si>
    <t>Fugenband / Spachtel</t>
  </si>
  <si>
    <t>8 – 10 %</t>
  </si>
  <si>
    <t>Restmengen, Nacharbeiten</t>
  </si>
  <si>
    <t>Die Verschnittwerte sind Erfahrungswerte und können je nach Projektgegebenheiten variieren. Bei komplexen Grundrissen oder vielen Aussparungen höhere Werte ansetzen.</t>
  </si>
  <si>
    <t>Anleitung: Materialkostenkalkulator Pro</t>
  </si>
  <si>
    <t>So benutzen Sie den Kalkulator</t>
  </si>
  <si>
    <t>1. Wechseln Sie zum Reiter "Kalkulation".</t>
  </si>
  <si>
    <t>2. Tragen Sie Ihre Projektdaten ein (Auftraggeber, Projektname, Datum, Gewerk).</t>
  </si>
  <si>
    <t>3. Füllen Sie die Materialliste aus: Material, Einheit, Menge, Einzelpreis.</t>
  </si>
  <si>
    <t>4. Tragen Sie für jede Position den Verschnitt-Prozentsatz ein (Richtwerte im Reiter "Verschnitt-Tabellen").</t>
  </si>
  <si>
    <t>5. Tragen Sie den gewünschten Aufschlag ein (z.B. 10-20% für Handling, Lager, Gewinn).</t>
  </si>
  <si>
    <t>6. Der Gesamtpreis pro Position und die Zusammenfassung werden automatisch berechnet.</t>
  </si>
  <si>
    <t>Berechnungsformel</t>
  </si>
  <si>
    <t>Gesamtpreis = Menge × Einzelpreis × (1 + Verschnitt/100) × (1 + Aufschlag/100)</t>
  </si>
  <si>
    <t>Beispiel: 8 Kupferrohre à 42,50 € mit 8% Verschnitt und 15% Aufschlag:</t>
  </si>
  <si>
    <t xml:space="preserve">   8 × 42,50 € × 1,08 × 1,15 = 422,28 €</t>
  </si>
  <si>
    <t>Materialpreise-Datenbank</t>
  </si>
  <si>
    <t>Im Reiter "Materialpreise" finden Sie eine Übersicht gängiger Materialien mit Richtpreisen (Stand 2026).</t>
  </si>
  <si>
    <t>Die Preise dienen als Orientierung — passen Sie die Einzelpreise an Ihre tatsächlichen Einkaufspreise an.</t>
  </si>
  <si>
    <t>Verschnitt-Tabellen</t>
  </si>
  <si>
    <t>Im Reiter "Verschnitt-Tabellen" finden Sie branchenübliche Verschnittwerte nach Gewerk und Materialtyp.</t>
  </si>
  <si>
    <t>Diese Werte helfen Ihnen, realistische Materialmengen zu kalkulieren und Nachbestellungen zu vermeiden.</t>
  </si>
  <si>
    <t>Tipps für die Praxis</t>
  </si>
  <si>
    <t>• Kalkulieren Sie bei komplexen Grundrissen eher mit höheren Verschnittwerten.</t>
  </si>
  <si>
    <t>• Berücksichtigen Sie Lieferkosten separat — sie sind in den Materialpreisen nicht enthalten.</t>
  </si>
  <si>
    <t>• Prüfen Sie regelmäßig Ihre Einkaufspreise und aktualisieren Sie die Kalkulation.</t>
  </si>
  <si>
    <t>• Der Aufschlag sollte mindestens Handling, Lagerung und Ihre Gewinnmarge abdecken.</t>
  </si>
  <si>
    <t>• Speichern Sie für jedes Projekt eine eigene Kopie dieser Datei.</t>
  </si>
  <si>
    <t>Weitere Informationen und Tools finden Sie auf werkstatt-ratgeber.de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</si>
</sst>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.##0,00"/>
    <numFmt numFmtId="165" formatCode="#.##0,00 €"/>
    <numFmt numFmtId="166" formatCode="0,0&quot;%&quot;"/>
  </numFmts>
  <fonts count="11" x14ac:knownFonts="1">
    <font>
      <color theme="1"/>
      <family val="2"/>
      <scheme val="minor"/>
      <sz val="11"/>
      <name val="Calibri"/>
    </font>
    <font>
      <b/>
      <color rgb="FF0D9488"/>
      <sz val="20"/>
      <name val="Calibri"/>
    </font>
    <font>
      <i/>
      <color rgb="FF6B7280"/>
      <sz val="12"/>
      <name val="Calibri"/>
    </font>
    <font>
      <b/>
      <color rgb="FFFFFFFF"/>
      <sz val="12"/>
      <name val="Calibri"/>
    </font>
    <font>
      <b/>
      <color rgb="FF0F172A"/>
      <sz val="11"/>
      <name val="Calibri"/>
    </font>
    <font>
      <color rgb="FF0F172A"/>
      <sz val="11"/>
      <name val="Calibri"/>
    </font>
    <font>
      <b/>
      <color rgb="FF0F172A"/>
      <sz val="13"/>
      <name val="Calibri"/>
    </font>
    <font>
      <b/>
      <color rgb="FF0D9488"/>
      <sz val="16"/>
      <name val="Calibri"/>
    </font>
    <font>
      <i/>
      <color rgb="FF9CA3AF"/>
      <sz val="9"/>
      <name val="Calibri"/>
    </font>
    <font>
      <color rgb="FF374151"/>
      <sz val="11"/>
      <name val="Calibri"/>
    </font>
    <font>
      <b/>
      <color rgb="FF0D9488"/>
      <sz val="11"/>
      <name val="Calibri"/>
    </font>
  </fonts>
  <fills count="7">
    <fill>
      <patternFill patternType="none"/>
    </fill>
    <fill>
      <patternFill patternType="gray125"/>
    </fill>
    <fill>
      <patternFill patternType="solid">
        <fgColor rgb="FF0D9488"/>
      </patternFill>
    </fill>
    <fill>
      <patternFill patternType="solid">
        <fgColor rgb="FFFFF3CD"/>
      </patternFill>
    </fill>
    <fill>
      <patternFill patternType="solid">
        <fgColor rgb="FFF8F9FA"/>
      </patternFill>
    </fill>
    <fill>
      <patternFill patternType="solid">
        <fgColor rgb="FFFFFDF7"/>
      </patternFill>
    </fill>
    <fill>
      <patternFill patternType="solid">
        <fgColor rgb="FFE6FFFA"/>
      </patternFill>
    </fill>
  </fills>
  <borders count="3">
    <border>
      <left/>
      <right/>
      <top/>
      <bottom/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  <border>
      <left style="medium">
        <color rgb="FF0D9488"/>
      </left>
      <right style="medium">
        <color rgb="FF0D9488"/>
      </right>
      <top style="medium">
        <color rgb="FF0D9488"/>
      </top>
      <bottom style="medium">
        <color rgb="FF0D9488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/>
      <protection locked="0"/>
    </xf>
    <xf numFmtId="164" fontId="4" fillId="3" borderId="1" xfId="0" applyNumberFormat="1" applyFont="1" applyFill="1" applyBorder="1" applyAlignment="1" applyProtection="1">
      <alignment horizontal="right" vertical="center"/>
      <protection locked="0"/>
    </xf>
    <xf numFmtId="165" fontId="4" fillId="3" borderId="1" xfId="0" applyNumberFormat="1" applyFont="1" applyFill="1" applyBorder="1" applyAlignment="1" applyProtection="1">
      <alignment horizontal="right" vertical="center"/>
      <protection locked="0"/>
    </xf>
    <xf numFmtId="166" fontId="4" fillId="3" borderId="1" xfId="0" applyNumberFormat="1" applyFont="1" applyFill="1" applyBorder="1" applyAlignment="1" applyProtection="1">
      <alignment horizontal="right" vertical="center"/>
      <protection locked="0"/>
    </xf>
    <xf numFmtId="165" fontId="5" fillId="4" borderId="1" xfId="0" applyNumberFormat="1" applyFont="1" applyFill="1" applyBorder="1" applyAlignment="1" applyProtection="1">
      <alignment horizontal="right" vertical="center"/>
    </xf>
    <xf numFmtId="0" fontId="4" fillId="5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right" vertical="center"/>
    </xf>
    <xf numFmtId="165" fontId="4" fillId="5" borderId="1" xfId="0" applyNumberFormat="1" applyFont="1" applyFill="1" applyBorder="1" applyAlignment="1">
      <alignment horizontal="right" vertical="center"/>
    </xf>
    <xf numFmtId="166" fontId="4" fillId="5" borderId="1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65" fontId="4" fillId="6" borderId="2" xfId="0" applyNumberFormat="1" applyFont="1" applyFill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165" fontId="7" fillId="6" borderId="2" xfId="0" applyNumberFormat="1" applyFont="1" applyFill="1" applyBorder="1" applyAlignment="1">
      <alignment horizontal="right" vertical="center"/>
    </xf>
    <xf numFmtId="0" fontId="8" fillId="0" borderId="0" xfId="0" applyFont="1"/>
    <xf numFmtId="0" fontId="4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165" fontId="5" fillId="4" borderId="1" xfId="0" applyNumberFormat="1" applyFont="1" applyFill="1" applyBorder="1" applyAlignment="1">
      <alignment horizontal="right" vertical="center"/>
    </xf>
    <xf numFmtId="0" fontId="5" fillId="4" borderId="0" xfId="0" applyFont="1" applyFill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165" fontId="5" fillId="0" borderId="1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7" fillId="0" borderId="0" xfId="0" applyFont="1"/>
    <xf numFmtId="0" fontId="4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wrapText="1"/>
    </xf>
    <xf numFmtId="0" fontId="7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9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D9488"/>
    <pageSetUpPr fitToPage="1"/>
  </sheetPr>
  <dimension ref="B2:H45"/>
  <sheetFormatPr defaultRowHeight="15" outlineLevelRow="0" outlineLevelCol="0" x14ac:dyDescent="55"/>
  <cols>
    <col min="1" max="1" width="3" customWidth="1"/>
    <col min="2" max="2" width="28" customWidth="1"/>
    <col min="3" max="4" width="12" customWidth="1"/>
    <col min="5" max="7" width="14" customWidth="1"/>
    <col min="8" max="8" width="16" customWidth="1"/>
  </cols>
  <sheetData>
    <row r="2" ht="36" customHeight="1" spans="2:8" x14ac:dyDescent="0.25">
      <c r="B2" s="1" t="s">
        <v>0</v>
      </c>
      <c r="C2" s="1"/>
      <c r="D2" s="1"/>
      <c r="E2" s="1"/>
      <c r="F2" s="1"/>
      <c r="G2" s="1"/>
      <c r="H2" s="1"/>
    </row>
    <row r="3" spans="2:8" x14ac:dyDescent="0.25">
      <c r="B3" s="2" t="s">
        <v>1</v>
      </c>
      <c r="C3" s="2"/>
      <c r="D3" s="2"/>
      <c r="E3" s="2"/>
      <c r="F3" s="2"/>
      <c r="G3" s="2"/>
      <c r="H3" s="2"/>
    </row>
    <row r="5" ht="28" customHeight="1" spans="2:8" x14ac:dyDescent="0.25">
      <c r="B5" s="3" t="s">
        <v>2</v>
      </c>
      <c r="C5" s="3"/>
      <c r="D5" s="3"/>
      <c r="E5" s="3"/>
      <c r="F5" s="3"/>
      <c r="G5" s="3"/>
      <c r="H5" s="3"/>
    </row>
    <row r="6" spans="2:8" x14ac:dyDescent="0.25">
      <c r="B6" s="4" t="s">
        <v>3</v>
      </c>
      <c r="C6" s="5"/>
      <c r="D6" s="5"/>
      <c r="E6" s="5"/>
      <c r="F6" s="4" t="s">
        <v>4</v>
      </c>
      <c r="G6" s="5"/>
      <c r="H6" s="5"/>
    </row>
    <row r="7" spans="2:8" x14ac:dyDescent="0.25">
      <c r="B7" s="4" t="s">
        <v>5</v>
      </c>
      <c r="C7" s="5"/>
      <c r="D7" s="5"/>
      <c r="E7" s="5"/>
      <c r="F7" s="4" t="s">
        <v>6</v>
      </c>
      <c r="G7" s="5"/>
      <c r="H7" s="5"/>
    </row>
    <row r="9" ht="28" customHeight="1" spans="2:8" x14ac:dyDescent="0.25">
      <c r="B9" s="3" t="s">
        <v>7</v>
      </c>
      <c r="C9" s="3"/>
      <c r="D9" s="3"/>
      <c r="E9" s="3"/>
      <c r="F9" s="3"/>
      <c r="G9" s="3"/>
      <c r="H9" s="3"/>
    </row>
    <row r="10" ht="28" customHeight="1" spans="2:8" x14ac:dyDescent="0.25">
      <c r="B10" s="6" t="s">
        <v>8</v>
      </c>
      <c r="C10" s="6" t="s">
        <v>9</v>
      </c>
      <c r="D10" s="6" t="s">
        <v>10</v>
      </c>
      <c r="E10" s="6" t="s">
        <v>11</v>
      </c>
      <c r="F10" s="6" t="s">
        <v>12</v>
      </c>
      <c r="G10" s="6" t="s">
        <v>13</v>
      </c>
      <c r="H10" s="6" t="s">
        <v>14</v>
      </c>
    </row>
    <row r="11" spans="2:8" x14ac:dyDescent="0.25">
      <c r="B11" s="5" t="s">
        <v>15</v>
      </c>
      <c r="C11" s="7" t="s">
        <v>16</v>
      </c>
      <c r="D11" s="8">
        <v>8</v>
      </c>
      <c r="E11" s="9">
        <v>42.5</v>
      </c>
      <c r="F11" s="10">
        <v>8</v>
      </c>
      <c r="G11" s="10">
        <v>15</v>
      </c>
      <c r="H11" s="11">
        <f>IF(AND(D11&lt;&gt;"",E11&lt;&gt;""),D11*E11*(1+F11/100)*(1+G11/100),"")</f>
      </c>
    </row>
    <row r="12" spans="2:8" x14ac:dyDescent="0.25">
      <c r="B12" s="5" t="s">
        <v>17</v>
      </c>
      <c r="C12" s="7" t="s">
        <v>16</v>
      </c>
      <c r="D12" s="8">
        <v>24</v>
      </c>
      <c r="E12" s="9">
        <v>8.9</v>
      </c>
      <c r="F12" s="10">
        <v>2</v>
      </c>
      <c r="G12" s="10">
        <v>15</v>
      </c>
      <c r="H12" s="11">
        <f>IF(AND(D12&lt;&gt;"",E12&lt;&gt;""),D12*E12*(1+F12/100)*(1+G12/100),"")</f>
      </c>
    </row>
    <row r="13" spans="2:8" x14ac:dyDescent="0.25">
      <c r="B13" s="5" t="s">
        <v>18</v>
      </c>
      <c r="C13" s="7" t="s">
        <v>16</v>
      </c>
      <c r="D13" s="8">
        <v>16</v>
      </c>
      <c r="E13" s="9">
        <v>7.5</v>
      </c>
      <c r="F13" s="10">
        <v>2</v>
      </c>
      <c r="G13" s="10">
        <v>15</v>
      </c>
      <c r="H13" s="11">
        <f>IF(AND(D13&lt;&gt;"",E13&lt;&gt;""),D13*E13*(1+F13/100)*(1+G13/100),"")</f>
      </c>
    </row>
    <row r="14" spans="2:8" x14ac:dyDescent="0.25">
      <c r="B14" s="5" t="s">
        <v>19</v>
      </c>
      <c r="C14" s="7" t="s">
        <v>16</v>
      </c>
      <c r="D14" s="8">
        <v>20</v>
      </c>
      <c r="E14" s="9">
        <v>3.8</v>
      </c>
      <c r="F14" s="10">
        <v>12</v>
      </c>
      <c r="G14" s="10">
        <v>10</v>
      </c>
      <c r="H14" s="11">
        <f>IF(AND(D14&lt;&gt;"",E14&lt;&gt;""),D14*E14*(1+F14/100)*(1+G14/100),"")</f>
      </c>
    </row>
    <row r="15" spans="2:8" x14ac:dyDescent="0.25">
      <c r="B15" s="5" t="s">
        <v>20</v>
      </c>
      <c r="C15" s="7" t="s">
        <v>16</v>
      </c>
      <c r="D15" s="8">
        <v>40</v>
      </c>
      <c r="E15" s="9">
        <v>1.2</v>
      </c>
      <c r="F15" s="10">
        <v>3</v>
      </c>
      <c r="G15" s="10">
        <v>10</v>
      </c>
      <c r="H15" s="11">
        <f>IF(AND(D15&lt;&gt;"",E15&lt;&gt;""),D15*E15*(1+F15/100)*(1+G15/100),"")</f>
      </c>
    </row>
    <row r="16" spans="2:8" x14ac:dyDescent="0.25">
      <c r="B16" s="5" t="s">
        <v>21</v>
      </c>
      <c r="C16" s="7" t="s">
        <v>16</v>
      </c>
      <c r="D16" s="8">
        <v>4</v>
      </c>
      <c r="E16" s="9">
        <v>2.5</v>
      </c>
      <c r="F16" s="10">
        <v>0</v>
      </c>
      <c r="G16" s="10">
        <v>10</v>
      </c>
      <c r="H16" s="11">
        <f>IF(AND(D16&lt;&gt;"",E16&lt;&gt;""),D16*E16*(1+F16/100)*(1+G16/100),"")</f>
      </c>
    </row>
    <row r="17" spans="2:8" x14ac:dyDescent="0.25">
      <c r="B17" s="5" t="s">
        <v>22</v>
      </c>
      <c r="C17" s="7" t="s">
        <v>16</v>
      </c>
      <c r="D17" s="8">
        <v>2</v>
      </c>
      <c r="E17" s="9">
        <v>8.9</v>
      </c>
      <c r="F17" s="10">
        <v>0</v>
      </c>
      <c r="G17" s="10">
        <v>10</v>
      </c>
      <c r="H17" s="11">
        <f>IF(AND(D17&lt;&gt;"",E17&lt;&gt;""),D17*E17*(1+F17/100)*(1+G17/100),"")</f>
      </c>
    </row>
    <row r="18" spans="2:8" x14ac:dyDescent="0.25">
      <c r="B18" s="5" t="s">
        <v>23</v>
      </c>
      <c r="C18" s="7" t="s">
        <v>16</v>
      </c>
      <c r="D18" s="8">
        <v>6</v>
      </c>
      <c r="E18" s="9">
        <v>4.5</v>
      </c>
      <c r="F18" s="10">
        <v>0</v>
      </c>
      <c r="G18" s="10">
        <v>15</v>
      </c>
      <c r="H18" s="11">
        <f>IF(AND(D18&lt;&gt;"",E18&lt;&gt;""),D18*E18*(1+F18/100)*(1+G18/100),"")</f>
      </c>
    </row>
    <row r="19" spans="2:8" x14ac:dyDescent="0.25">
      <c r="B19" s="5" t="s">
        <v>24</v>
      </c>
      <c r="C19" s="7" t="s">
        <v>24</v>
      </c>
      <c r="D19" s="8" t="s">
        <v>24</v>
      </c>
      <c r="E19" s="9" t="s">
        <v>24</v>
      </c>
      <c r="F19" s="10" t="s">
        <v>24</v>
      </c>
      <c r="G19" s="10" t="s">
        <v>24</v>
      </c>
      <c r="H19" s="11">
        <f>IF(AND(D19&lt;&gt;"",E19&lt;&gt;""),D19*E19*(1+F19/100)*(1+G19/100),"")</f>
      </c>
    </row>
    <row r="20" spans="2:8" x14ac:dyDescent="0.25">
      <c r="B20" s="12" t="s">
        <v>24</v>
      </c>
      <c r="C20" s="13" t="s">
        <v>24</v>
      </c>
      <c r="D20" s="14" t="s">
        <v>24</v>
      </c>
      <c r="E20" s="15" t="s">
        <v>24</v>
      </c>
      <c r="F20" s="16" t="s">
        <v>24</v>
      </c>
      <c r="G20" s="16" t="s">
        <v>24</v>
      </c>
      <c r="H20" s="11">
        <f>IF(AND(D20&lt;&gt;"",E20&lt;&gt;""),D20*E20*(1+F20/100)*(1+G20/100),"")</f>
      </c>
    </row>
    <row r="21" spans="2:8" x14ac:dyDescent="0.25">
      <c r="B21" s="5" t="s">
        <v>24</v>
      </c>
      <c r="C21" s="7" t="s">
        <v>24</v>
      </c>
      <c r="D21" s="8" t="s">
        <v>24</v>
      </c>
      <c r="E21" s="9" t="s">
        <v>24</v>
      </c>
      <c r="F21" s="10" t="s">
        <v>24</v>
      </c>
      <c r="G21" s="10" t="s">
        <v>24</v>
      </c>
      <c r="H21" s="11">
        <f>IF(AND(D21&lt;&gt;"",E21&lt;&gt;""),D21*E21*(1+F21/100)*(1+G21/100),"")</f>
      </c>
    </row>
    <row r="22" spans="2:8" x14ac:dyDescent="0.25">
      <c r="B22" s="12" t="s">
        <v>24</v>
      </c>
      <c r="C22" s="13" t="s">
        <v>24</v>
      </c>
      <c r="D22" s="14" t="s">
        <v>24</v>
      </c>
      <c r="E22" s="15" t="s">
        <v>24</v>
      </c>
      <c r="F22" s="16" t="s">
        <v>24</v>
      </c>
      <c r="G22" s="16" t="s">
        <v>24</v>
      </c>
      <c r="H22" s="11">
        <f>IF(AND(D22&lt;&gt;"",E22&lt;&gt;""),D22*E22*(1+F22/100)*(1+G22/100),"")</f>
      </c>
    </row>
    <row r="23" spans="2:8" x14ac:dyDescent="0.25">
      <c r="B23" s="5" t="s">
        <v>24</v>
      </c>
      <c r="C23" s="7" t="s">
        <v>24</v>
      </c>
      <c r="D23" s="8" t="s">
        <v>24</v>
      </c>
      <c r="E23" s="9" t="s">
        <v>24</v>
      </c>
      <c r="F23" s="10" t="s">
        <v>24</v>
      </c>
      <c r="G23" s="10" t="s">
        <v>24</v>
      </c>
      <c r="H23" s="11">
        <f>IF(AND(D23&lt;&gt;"",E23&lt;&gt;""),D23*E23*(1+F23/100)*(1+G23/100),"")</f>
      </c>
    </row>
    <row r="24" spans="2:8" x14ac:dyDescent="0.25">
      <c r="B24" s="12" t="s">
        <v>24</v>
      </c>
      <c r="C24" s="13" t="s">
        <v>24</v>
      </c>
      <c r="D24" s="14" t="s">
        <v>24</v>
      </c>
      <c r="E24" s="15" t="s">
        <v>24</v>
      </c>
      <c r="F24" s="16" t="s">
        <v>24</v>
      </c>
      <c r="G24" s="16" t="s">
        <v>24</v>
      </c>
      <c r="H24" s="11">
        <f>IF(AND(D24&lt;&gt;"",E24&lt;&gt;""),D24*E24*(1+F24/100)*(1+G24/100),"")</f>
      </c>
    </row>
    <row r="25" spans="2:8" x14ac:dyDescent="0.25">
      <c r="B25" s="5" t="s">
        <v>24</v>
      </c>
      <c r="C25" s="7" t="s">
        <v>24</v>
      </c>
      <c r="D25" s="8" t="s">
        <v>24</v>
      </c>
      <c r="E25" s="9" t="s">
        <v>24</v>
      </c>
      <c r="F25" s="10" t="s">
        <v>24</v>
      </c>
      <c r="G25" s="10" t="s">
        <v>24</v>
      </c>
      <c r="H25" s="11">
        <f>IF(AND(D25&lt;&gt;"",E25&lt;&gt;""),D25*E25*(1+F25/100)*(1+G25/100),"")</f>
      </c>
    </row>
    <row r="26" spans="2:8" x14ac:dyDescent="0.25">
      <c r="B26" s="12" t="s">
        <v>24</v>
      </c>
      <c r="C26" s="13" t="s">
        <v>24</v>
      </c>
      <c r="D26" s="14" t="s">
        <v>24</v>
      </c>
      <c r="E26" s="15" t="s">
        <v>24</v>
      </c>
      <c r="F26" s="16" t="s">
        <v>24</v>
      </c>
      <c r="G26" s="16" t="s">
        <v>24</v>
      </c>
      <c r="H26" s="11">
        <f>IF(AND(D26&lt;&gt;"",E26&lt;&gt;""),D26*E26*(1+F26/100)*(1+G26/100),"")</f>
      </c>
    </row>
    <row r="27" spans="2:8" x14ac:dyDescent="0.25">
      <c r="B27" s="5" t="s">
        <v>24</v>
      </c>
      <c r="C27" s="7" t="s">
        <v>24</v>
      </c>
      <c r="D27" s="8" t="s">
        <v>24</v>
      </c>
      <c r="E27" s="9" t="s">
        <v>24</v>
      </c>
      <c r="F27" s="10" t="s">
        <v>24</v>
      </c>
      <c r="G27" s="10" t="s">
        <v>24</v>
      </c>
      <c r="H27" s="11">
        <f>IF(AND(D27&lt;&gt;"",E27&lt;&gt;""),D27*E27*(1+F27/100)*(1+G27/100),"")</f>
      </c>
    </row>
    <row r="28" spans="2:8" x14ac:dyDescent="0.25">
      <c r="B28" s="12" t="s">
        <v>24</v>
      </c>
      <c r="C28" s="13" t="s">
        <v>24</v>
      </c>
      <c r="D28" s="14" t="s">
        <v>24</v>
      </c>
      <c r="E28" s="15" t="s">
        <v>24</v>
      </c>
      <c r="F28" s="16" t="s">
        <v>24</v>
      </c>
      <c r="G28" s="16" t="s">
        <v>24</v>
      </c>
      <c r="H28" s="11">
        <f>IF(AND(D28&lt;&gt;"",E28&lt;&gt;""),D28*E28*(1+F28/100)*(1+G28/100),"")</f>
      </c>
    </row>
    <row r="29" spans="2:8" x14ac:dyDescent="0.25">
      <c r="B29" s="5" t="s">
        <v>24</v>
      </c>
      <c r="C29" s="7" t="s">
        <v>24</v>
      </c>
      <c r="D29" s="8" t="s">
        <v>24</v>
      </c>
      <c r="E29" s="9" t="s">
        <v>24</v>
      </c>
      <c r="F29" s="10" t="s">
        <v>24</v>
      </c>
      <c r="G29" s="10" t="s">
        <v>24</v>
      </c>
      <c r="H29" s="11">
        <f>IF(AND(D29&lt;&gt;"",E29&lt;&gt;""),D29*E29*(1+F29/100)*(1+G29/100),"")</f>
      </c>
    </row>
    <row r="30" spans="2:8" x14ac:dyDescent="0.25">
      <c r="B30" s="12" t="s">
        <v>24</v>
      </c>
      <c r="C30" s="13" t="s">
        <v>24</v>
      </c>
      <c r="D30" s="14" t="s">
        <v>24</v>
      </c>
      <c r="E30" s="15" t="s">
        <v>24</v>
      </c>
      <c r="F30" s="16" t="s">
        <v>24</v>
      </c>
      <c r="G30" s="16" t="s">
        <v>24</v>
      </c>
      <c r="H30" s="11">
        <f>IF(AND(D30&lt;&gt;"",E30&lt;&gt;""),D30*E30*(1+F30/100)*(1+G30/100),"")</f>
      </c>
    </row>
    <row r="31" spans="2:8" x14ac:dyDescent="0.25">
      <c r="B31" s="5" t="s">
        <v>24</v>
      </c>
      <c r="C31" s="7" t="s">
        <v>24</v>
      </c>
      <c r="D31" s="8" t="s">
        <v>24</v>
      </c>
      <c r="E31" s="9" t="s">
        <v>24</v>
      </c>
      <c r="F31" s="10" t="s">
        <v>24</v>
      </c>
      <c r="G31" s="10" t="s">
        <v>24</v>
      </c>
      <c r="H31" s="11">
        <f>IF(AND(D31&lt;&gt;"",E31&lt;&gt;""),D31*E31*(1+F31/100)*(1+G31/100),"")</f>
      </c>
    </row>
    <row r="32" spans="2:8" x14ac:dyDescent="0.25">
      <c r="B32" s="12" t="s">
        <v>24</v>
      </c>
      <c r="C32" s="13" t="s">
        <v>24</v>
      </c>
      <c r="D32" s="14" t="s">
        <v>24</v>
      </c>
      <c r="E32" s="15" t="s">
        <v>24</v>
      </c>
      <c r="F32" s="16" t="s">
        <v>24</v>
      </c>
      <c r="G32" s="16" t="s">
        <v>24</v>
      </c>
      <c r="H32" s="11">
        <f>IF(AND(D32&lt;&gt;"",E32&lt;&gt;""),D32*E32*(1+F32/100)*(1+G32/100),"")</f>
      </c>
    </row>
    <row r="33" spans="2:8" x14ac:dyDescent="0.25">
      <c r="B33" s="5" t="s">
        <v>24</v>
      </c>
      <c r="C33" s="7" t="s">
        <v>24</v>
      </c>
      <c r="D33" s="8" t="s">
        <v>24</v>
      </c>
      <c r="E33" s="9" t="s">
        <v>24</v>
      </c>
      <c r="F33" s="10" t="s">
        <v>24</v>
      </c>
      <c r="G33" s="10" t="s">
        <v>24</v>
      </c>
      <c r="H33" s="11">
        <f>IF(AND(D33&lt;&gt;"",E33&lt;&gt;""),D33*E33*(1+F33/100)*(1+G33/100),"")</f>
      </c>
    </row>
    <row r="34" spans="2:8" x14ac:dyDescent="0.25">
      <c r="B34" s="12" t="s">
        <v>24</v>
      </c>
      <c r="C34" s="13" t="s">
        <v>24</v>
      </c>
      <c r="D34" s="14" t="s">
        <v>24</v>
      </c>
      <c r="E34" s="15" t="s">
        <v>24</v>
      </c>
      <c r="F34" s="16" t="s">
        <v>24</v>
      </c>
      <c r="G34" s="16" t="s">
        <v>24</v>
      </c>
      <c r="H34" s="11">
        <f>IF(AND(D34&lt;&gt;"",E34&lt;&gt;""),D34*E34*(1+F34/100)*(1+G34/100),"")</f>
      </c>
    </row>
    <row r="35" spans="2:8" x14ac:dyDescent="0.25">
      <c r="B35" s="5" t="s">
        <v>24</v>
      </c>
      <c r="C35" s="7" t="s">
        <v>24</v>
      </c>
      <c r="D35" s="8" t="s">
        <v>24</v>
      </c>
      <c r="E35" s="9" t="s">
        <v>24</v>
      </c>
      <c r="F35" s="10" t="s">
        <v>24</v>
      </c>
      <c r="G35" s="10" t="s">
        <v>24</v>
      </c>
      <c r="H35" s="11">
        <f>IF(AND(D35&lt;&gt;"",E35&lt;&gt;""),D35*E35*(1+F35/100)*(1+G35/100),"")</f>
      </c>
    </row>
    <row r="37" ht="28" customHeight="1" spans="2:8" x14ac:dyDescent="0.25">
      <c r="B37" s="3" t="s">
        <v>25</v>
      </c>
      <c r="C37" s="3"/>
      <c r="D37" s="3"/>
      <c r="E37" s="3"/>
      <c r="F37" s="3"/>
      <c r="G37" s="3"/>
      <c r="H37" s="3"/>
    </row>
    <row r="38" spans="2:8" x14ac:dyDescent="0.25">
      <c r="B38" s="17" t="s">
        <v>26</v>
      </c>
      <c r="C38" s="17"/>
      <c r="D38" s="17"/>
      <c r="E38" s="17"/>
      <c r="F38" s="17"/>
      <c r="G38" s="17"/>
      <c r="H38" s="11">
        <f>SUMPRODUCT((D11:D35&lt;&gt;"")*D11:D35*E11:E35)</f>
      </c>
    </row>
    <row r="39" spans="2:8" x14ac:dyDescent="0.25">
      <c r="B39" s="17" t="s">
        <v>27</v>
      </c>
      <c r="C39" s="17"/>
      <c r="D39" s="17"/>
      <c r="E39" s="17"/>
      <c r="F39" s="17"/>
      <c r="G39" s="17"/>
      <c r="H39" s="11">
        <f>SUMPRODUCT((D11:D35&lt;&gt;"")*D11:D35*E11:E35*(F11:F35/100))</f>
      </c>
    </row>
    <row r="40" spans="2:8" x14ac:dyDescent="0.25">
      <c r="B40" s="17" t="s">
        <v>28</v>
      </c>
      <c r="C40" s="17"/>
      <c r="D40" s="17"/>
      <c r="E40" s="17"/>
      <c r="F40" s="17"/>
      <c r="G40" s="17"/>
      <c r="H40" s="11">
        <f>SUMPRODUCT((D11:D35&lt;&gt;"")*D11:D35*E11:E35*(1+F11:F35/100)*(G11:G35/100))</f>
      </c>
    </row>
    <row r="41" ht="28" customHeight="1" spans="2:8" x14ac:dyDescent="0.25">
      <c r="B41" s="18" t="s">
        <v>29</v>
      </c>
      <c r="C41" s="18"/>
      <c r="D41" s="18"/>
      <c r="E41" s="18"/>
      <c r="F41" s="18"/>
      <c r="G41" s="18"/>
      <c r="H41" s="19">
        <f>SUM(H11:H35)</f>
      </c>
    </row>
    <row r="42" spans="2:8" x14ac:dyDescent="0.25">
      <c r="B42" s="17" t="s">
        <v>30</v>
      </c>
      <c r="C42" s="17"/>
      <c r="D42" s="17"/>
      <c r="E42" s="17"/>
      <c r="F42" s="17"/>
      <c r="G42" s="17"/>
      <c r="H42" s="11">
        <f>H41*0.19</f>
      </c>
    </row>
    <row r="43" ht="32" customHeight="1" spans="2:8" x14ac:dyDescent="0.25">
      <c r="B43" s="20" t="s">
        <v>31</v>
      </c>
      <c r="C43" s="20"/>
      <c r="D43" s="20"/>
      <c r="E43" s="20"/>
      <c r="F43" s="20"/>
      <c r="G43" s="20"/>
      <c r="H43" s="21">
        <f>H41+H42</f>
      </c>
    </row>
    <row r="45" spans="2:8" x14ac:dyDescent="0.25">
      <c r="B45" s="22" t="s">
        <v>32</v>
      </c>
      <c r="C45" s="22"/>
      <c r="D45" s="22"/>
      <c r="E45" s="22"/>
      <c r="F45" s="22"/>
      <c r="G45" s="22"/>
      <c r="H45" s="22"/>
    </row>
  </sheetData>
  <sheetProtection sheet="1"/>
  <mergeCells count="16">
    <mergeCell ref="B2:H2"/>
    <mergeCell ref="B3:H3"/>
    <mergeCell ref="B5:H5"/>
    <mergeCell ref="C6:E6"/>
    <mergeCell ref="G6:H6"/>
    <mergeCell ref="C7:E7"/>
    <mergeCell ref="G7:H7"/>
    <mergeCell ref="B9:H9"/>
    <mergeCell ref="B37:H37"/>
    <mergeCell ref="B38:G38"/>
    <mergeCell ref="B39:G39"/>
    <mergeCell ref="B40:G40"/>
    <mergeCell ref="B41:G41"/>
    <mergeCell ref="B42:G42"/>
    <mergeCell ref="B43:G43"/>
    <mergeCell ref="B45:H45"/>
  </mergeCells>
  <dataValidations count="2">
    <dataValidation type="list" allowBlank="1" sqref="C11:C35">
      <formula1>"Stk,m,m²,m³,kg,l,Pck,Rolle,Set,Sack,Eimer,Palette"</formula1>
    </dataValidation>
    <dataValidation type="list" showErrorMessage="1" errorTitle="Ungültiges Gewerk" error="Bitte wählen Sie ein Gewerk aus der Liste." sqref="G7">
      <formula1>"SHK,Elektro,Maler,Trockenbau,Sonstiges"</formula1>
    </dataValidation>
  </dataValidations>
  <pageMargins left="0.7" right="0.7" top="0.75" bottom="0.75" header="0.3" footer="0.3"/>
  <pageSetup paperSize="9" orientation="portrait" fitToWidth="1" fitToHeight="0"/>
  <headerFooter>
    <oddHeader>&amp;C&amp;BMaterialkostenkalkulator Pro&amp;R&amp;P / &amp;N</oddHeader>
    <oddFooter>&amp;Lwerkstatt-ratgeber.de&amp;R&amp;D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8BDF8"/>
    <pageSetUpPr fitToPage="1"/>
  </sheetPr>
  <dimension ref="A1:E48"/>
  <sheetFormatPr defaultRowHeight="15" outlineLevelRow="0" outlineLevelCol="0" x14ac:dyDescent="55"/>
  <cols>
    <col min="1" max="1" width="16" customWidth="1"/>
    <col min="2" max="2" width="34" customWidth="1"/>
    <col min="3" max="3" width="10" customWidth="1"/>
    <col min="4" max="4" width="16" customWidth="1"/>
    <col min="5" max="5" width="22" customWidth="1"/>
  </cols>
  <sheetData>
    <row r="1" ht="28" customHeight="1" spans="1:5" x14ac:dyDescent="0.25">
      <c r="A1" s="3" t="s">
        <v>33</v>
      </c>
      <c r="B1" s="3" t="s">
        <v>8</v>
      </c>
      <c r="C1" s="3" t="s">
        <v>9</v>
      </c>
      <c r="D1" s="3" t="s">
        <v>34</v>
      </c>
      <c r="E1" s="3" t="s">
        <v>35</v>
      </c>
    </row>
    <row r="2" spans="1:5" x14ac:dyDescent="0.25">
      <c r="A2" s="23" t="s">
        <v>36</v>
      </c>
      <c r="B2" s="24" t="s">
        <v>37</v>
      </c>
      <c r="C2" s="24" t="s">
        <v>16</v>
      </c>
      <c r="D2" s="25">
        <v>32.5</v>
      </c>
      <c r="E2" s="26" t="s">
        <v>24</v>
      </c>
    </row>
    <row r="3" spans="1:5" x14ac:dyDescent="0.25">
      <c r="A3" s="27" t="s">
        <v>36</v>
      </c>
      <c r="B3" s="28" t="s">
        <v>15</v>
      </c>
      <c r="C3" s="28" t="s">
        <v>16</v>
      </c>
      <c r="D3" s="29">
        <v>42.5</v>
      </c>
      <c r="E3" s="30" t="s">
        <v>24</v>
      </c>
    </row>
    <row r="4" spans="1:5" x14ac:dyDescent="0.25">
      <c r="A4" s="23" t="s">
        <v>36</v>
      </c>
      <c r="B4" s="24" t="s">
        <v>38</v>
      </c>
      <c r="C4" s="24" t="s">
        <v>16</v>
      </c>
      <c r="D4" s="25">
        <v>58</v>
      </c>
      <c r="E4" s="26" t="s">
        <v>24</v>
      </c>
    </row>
    <row r="5" spans="1:5" x14ac:dyDescent="0.25">
      <c r="A5" s="27" t="s">
        <v>36</v>
      </c>
      <c r="B5" s="28" t="s">
        <v>39</v>
      </c>
      <c r="C5" s="28" t="s">
        <v>16</v>
      </c>
      <c r="D5" s="29">
        <v>8.9</v>
      </c>
      <c r="E5" s="28" t="s">
        <v>40</v>
      </c>
    </row>
    <row r="6" spans="1:5" x14ac:dyDescent="0.25">
      <c r="A6" s="23" t="s">
        <v>36</v>
      </c>
      <c r="B6" s="24" t="s">
        <v>41</v>
      </c>
      <c r="C6" s="24" t="s">
        <v>16</v>
      </c>
      <c r="D6" s="25">
        <v>7.5</v>
      </c>
      <c r="E6" s="24" t="s">
        <v>40</v>
      </c>
    </row>
    <row r="7" spans="1:5" x14ac:dyDescent="0.25">
      <c r="A7" s="27" t="s">
        <v>36</v>
      </c>
      <c r="B7" s="28" t="s">
        <v>42</v>
      </c>
      <c r="C7" s="28" t="s">
        <v>16</v>
      </c>
      <c r="D7" s="29">
        <v>5.2</v>
      </c>
      <c r="E7" s="30" t="s">
        <v>24</v>
      </c>
    </row>
    <row r="8" spans="1:5" x14ac:dyDescent="0.25">
      <c r="A8" s="23" t="s">
        <v>36</v>
      </c>
      <c r="B8" s="24" t="s">
        <v>19</v>
      </c>
      <c r="C8" s="24" t="s">
        <v>16</v>
      </c>
      <c r="D8" s="25">
        <v>3.8</v>
      </c>
      <c r="E8" s="24" t="s">
        <v>43</v>
      </c>
    </row>
    <row r="9" spans="1:5" x14ac:dyDescent="0.25">
      <c r="A9" s="27" t="s">
        <v>36</v>
      </c>
      <c r="B9" s="28" t="s">
        <v>20</v>
      </c>
      <c r="C9" s="28" t="s">
        <v>16</v>
      </c>
      <c r="D9" s="29">
        <v>1.2</v>
      </c>
      <c r="E9" s="28" t="s">
        <v>44</v>
      </c>
    </row>
    <row r="10" spans="1:5" x14ac:dyDescent="0.25">
      <c r="A10" s="23" t="s">
        <v>36</v>
      </c>
      <c r="B10" s="24" t="s">
        <v>45</v>
      </c>
      <c r="C10" s="24" t="s">
        <v>16</v>
      </c>
      <c r="D10" s="25">
        <v>189</v>
      </c>
      <c r="E10" s="24" t="s">
        <v>46</v>
      </c>
    </row>
    <row r="11" spans="1:5" x14ac:dyDescent="0.25">
      <c r="A11" s="27" t="s">
        <v>36</v>
      </c>
      <c r="B11" s="28" t="s">
        <v>47</v>
      </c>
      <c r="C11" s="28" t="s">
        <v>16</v>
      </c>
      <c r="D11" s="29">
        <v>24.5</v>
      </c>
      <c r="E11" s="28" t="s">
        <v>48</v>
      </c>
    </row>
    <row r="12" spans="1:5" x14ac:dyDescent="0.25">
      <c r="A12" s="23" t="s">
        <v>36</v>
      </c>
      <c r="B12" s="24" t="s">
        <v>49</v>
      </c>
      <c r="C12" s="24" t="s">
        <v>16</v>
      </c>
      <c r="D12" s="25">
        <v>6.8</v>
      </c>
      <c r="E12" s="26" t="s">
        <v>24</v>
      </c>
    </row>
    <row r="13" spans="1:5" x14ac:dyDescent="0.25">
      <c r="A13" s="27" t="s">
        <v>36</v>
      </c>
      <c r="B13" s="28" t="s">
        <v>50</v>
      </c>
      <c r="C13" s="28" t="s">
        <v>16</v>
      </c>
      <c r="D13" s="29">
        <v>4.5</v>
      </c>
      <c r="E13" s="30" t="s">
        <v>24</v>
      </c>
    </row>
    <row r="14" spans="1:5" x14ac:dyDescent="0.25">
      <c r="A14" s="30" t="s">
        <v>24</v>
      </c>
      <c r="B14" s="30" t="s">
        <v>24</v>
      </c>
      <c r="C14" s="30" t="s">
        <v>24</v>
      </c>
      <c r="D14" s="31" t="s">
        <v>24</v>
      </c>
      <c r="E14" s="30" t="s">
        <v>24</v>
      </c>
    </row>
    <row r="15" spans="1:5" x14ac:dyDescent="0.25">
      <c r="A15" s="27" t="s">
        <v>51</v>
      </c>
      <c r="B15" s="28" t="s">
        <v>52</v>
      </c>
      <c r="C15" s="28" t="s">
        <v>53</v>
      </c>
      <c r="D15" s="29">
        <v>62</v>
      </c>
      <c r="E15" s="30" t="s">
        <v>24</v>
      </c>
    </row>
    <row r="16" spans="1:5" x14ac:dyDescent="0.25">
      <c r="A16" s="23" t="s">
        <v>51</v>
      </c>
      <c r="B16" s="24" t="s">
        <v>54</v>
      </c>
      <c r="C16" s="24" t="s">
        <v>53</v>
      </c>
      <c r="D16" s="25">
        <v>89</v>
      </c>
      <c r="E16" s="26" t="s">
        <v>24</v>
      </c>
    </row>
    <row r="17" spans="1:5" x14ac:dyDescent="0.25">
      <c r="A17" s="27" t="s">
        <v>51</v>
      </c>
      <c r="B17" s="28" t="s">
        <v>55</v>
      </c>
      <c r="C17" s="28" t="s">
        <v>56</v>
      </c>
      <c r="D17" s="29">
        <v>8.5</v>
      </c>
      <c r="E17" s="28" t="s">
        <v>57</v>
      </c>
    </row>
    <row r="18" spans="1:5" x14ac:dyDescent="0.25">
      <c r="A18" s="23" t="s">
        <v>51</v>
      </c>
      <c r="B18" s="24" t="s">
        <v>58</v>
      </c>
      <c r="C18" s="24" t="s">
        <v>16</v>
      </c>
      <c r="D18" s="25">
        <v>12.8</v>
      </c>
      <c r="E18" s="24" t="s">
        <v>59</v>
      </c>
    </row>
    <row r="19" spans="1:5" x14ac:dyDescent="0.25">
      <c r="A19" s="27" t="s">
        <v>51</v>
      </c>
      <c r="B19" s="28" t="s">
        <v>60</v>
      </c>
      <c r="C19" s="28" t="s">
        <v>16</v>
      </c>
      <c r="D19" s="29">
        <v>9.5</v>
      </c>
      <c r="E19" s="28" t="s">
        <v>61</v>
      </c>
    </row>
    <row r="20" spans="1:5" x14ac:dyDescent="0.25">
      <c r="A20" s="23" t="s">
        <v>51</v>
      </c>
      <c r="B20" s="24" t="s">
        <v>62</v>
      </c>
      <c r="C20" s="24" t="s">
        <v>63</v>
      </c>
      <c r="D20" s="25">
        <v>34.9</v>
      </c>
      <c r="E20" s="24" t="s">
        <v>64</v>
      </c>
    </row>
    <row r="21" spans="1:5" x14ac:dyDescent="0.25">
      <c r="A21" s="27" t="s">
        <v>51</v>
      </c>
      <c r="B21" s="28" t="s">
        <v>65</v>
      </c>
      <c r="C21" s="28" t="s">
        <v>66</v>
      </c>
      <c r="D21" s="29">
        <v>18.5</v>
      </c>
      <c r="E21" s="28" t="s">
        <v>67</v>
      </c>
    </row>
    <row r="22" spans="1:5" x14ac:dyDescent="0.25">
      <c r="A22" s="23" t="s">
        <v>51</v>
      </c>
      <c r="B22" s="24" t="s">
        <v>68</v>
      </c>
      <c r="C22" s="24" t="s">
        <v>16</v>
      </c>
      <c r="D22" s="25">
        <v>45</v>
      </c>
      <c r="E22" s="24" t="s">
        <v>69</v>
      </c>
    </row>
    <row r="23" spans="1:5" x14ac:dyDescent="0.25">
      <c r="A23" s="27" t="s">
        <v>51</v>
      </c>
      <c r="B23" s="28" t="s">
        <v>70</v>
      </c>
      <c r="C23" s="28" t="s">
        <v>16</v>
      </c>
      <c r="D23" s="29">
        <v>38.5</v>
      </c>
      <c r="E23" s="28" t="s">
        <v>71</v>
      </c>
    </row>
    <row r="24" spans="1:5" x14ac:dyDescent="0.25">
      <c r="A24" s="23" t="s">
        <v>51</v>
      </c>
      <c r="B24" s="24" t="s">
        <v>72</v>
      </c>
      <c r="C24" s="24" t="s">
        <v>16</v>
      </c>
      <c r="D24" s="25">
        <v>7.8</v>
      </c>
      <c r="E24" s="24" t="s">
        <v>73</v>
      </c>
    </row>
    <row r="25" spans="1:5" x14ac:dyDescent="0.25">
      <c r="A25" s="30" t="s">
        <v>24</v>
      </c>
      <c r="B25" s="30" t="s">
        <v>24</v>
      </c>
      <c r="C25" s="30" t="s">
        <v>24</v>
      </c>
      <c r="D25" s="31" t="s">
        <v>24</v>
      </c>
      <c r="E25" s="30" t="s">
        <v>24</v>
      </c>
    </row>
    <row r="26" spans="1:5" x14ac:dyDescent="0.25">
      <c r="A26" s="23" t="s">
        <v>74</v>
      </c>
      <c r="B26" s="24" t="s">
        <v>75</v>
      </c>
      <c r="C26" s="24" t="s">
        <v>76</v>
      </c>
      <c r="D26" s="25">
        <v>42</v>
      </c>
      <c r="E26" s="24" t="s">
        <v>77</v>
      </c>
    </row>
    <row r="27" spans="1:5" x14ac:dyDescent="0.25">
      <c r="A27" s="27" t="s">
        <v>74</v>
      </c>
      <c r="B27" s="28" t="s">
        <v>78</v>
      </c>
      <c r="C27" s="28" t="s">
        <v>76</v>
      </c>
      <c r="D27" s="29">
        <v>58</v>
      </c>
      <c r="E27" s="28" t="s">
        <v>79</v>
      </c>
    </row>
    <row r="28" spans="1:5" x14ac:dyDescent="0.25">
      <c r="A28" s="23" t="s">
        <v>74</v>
      </c>
      <c r="B28" s="24" t="s">
        <v>80</v>
      </c>
      <c r="C28" s="24" t="s">
        <v>76</v>
      </c>
      <c r="D28" s="25">
        <v>24</v>
      </c>
      <c r="E28" s="26" t="s">
        <v>24</v>
      </c>
    </row>
    <row r="29" spans="1:5" x14ac:dyDescent="0.25">
      <c r="A29" s="27" t="s">
        <v>74</v>
      </c>
      <c r="B29" s="28" t="s">
        <v>81</v>
      </c>
      <c r="C29" s="28" t="s">
        <v>66</v>
      </c>
      <c r="D29" s="29">
        <v>9.8</v>
      </c>
      <c r="E29" s="28" t="s">
        <v>82</v>
      </c>
    </row>
    <row r="30" spans="1:5" x14ac:dyDescent="0.25">
      <c r="A30" s="23" t="s">
        <v>74</v>
      </c>
      <c r="B30" s="24" t="s">
        <v>83</v>
      </c>
      <c r="C30" s="24" t="s">
        <v>56</v>
      </c>
      <c r="D30" s="25">
        <v>5.5</v>
      </c>
      <c r="E30" s="24" t="s">
        <v>84</v>
      </c>
    </row>
    <row r="31" spans="1:5" x14ac:dyDescent="0.25">
      <c r="A31" s="27" t="s">
        <v>74</v>
      </c>
      <c r="B31" s="28" t="s">
        <v>85</v>
      </c>
      <c r="C31" s="28" t="s">
        <v>66</v>
      </c>
      <c r="D31" s="29">
        <v>18</v>
      </c>
      <c r="E31" s="28" t="s">
        <v>86</v>
      </c>
    </row>
    <row r="32" spans="1:5" x14ac:dyDescent="0.25">
      <c r="A32" s="23" t="s">
        <v>74</v>
      </c>
      <c r="B32" s="24" t="s">
        <v>87</v>
      </c>
      <c r="C32" s="24" t="s">
        <v>66</v>
      </c>
      <c r="D32" s="25">
        <v>4.8</v>
      </c>
      <c r="E32" s="26" t="s">
        <v>24</v>
      </c>
    </row>
    <row r="33" spans="1:5" x14ac:dyDescent="0.25">
      <c r="A33" s="27" t="s">
        <v>74</v>
      </c>
      <c r="B33" s="28" t="s">
        <v>88</v>
      </c>
      <c r="C33" s="28" t="s">
        <v>89</v>
      </c>
      <c r="D33" s="29">
        <v>16.5</v>
      </c>
      <c r="E33" s="28" t="s">
        <v>90</v>
      </c>
    </row>
    <row r="34" spans="1:5" x14ac:dyDescent="0.25">
      <c r="A34" s="23" t="s">
        <v>74</v>
      </c>
      <c r="B34" s="24" t="s">
        <v>91</v>
      </c>
      <c r="C34" s="24" t="s">
        <v>16</v>
      </c>
      <c r="D34" s="25">
        <v>3.9</v>
      </c>
      <c r="E34" s="24" t="s">
        <v>92</v>
      </c>
    </row>
    <row r="35" spans="1:5" x14ac:dyDescent="0.25">
      <c r="A35" s="30" t="s">
        <v>24</v>
      </c>
      <c r="B35" s="30" t="s">
        <v>24</v>
      </c>
      <c r="C35" s="30" t="s">
        <v>24</v>
      </c>
      <c r="D35" s="31" t="s">
        <v>24</v>
      </c>
      <c r="E35" s="30" t="s">
        <v>24</v>
      </c>
    </row>
    <row r="36" spans="1:5" x14ac:dyDescent="0.25">
      <c r="A36" s="23" t="s">
        <v>93</v>
      </c>
      <c r="B36" s="24" t="s">
        <v>94</v>
      </c>
      <c r="C36" s="24" t="s">
        <v>16</v>
      </c>
      <c r="D36" s="25">
        <v>8.5</v>
      </c>
      <c r="E36" s="24" t="s">
        <v>95</v>
      </c>
    </row>
    <row r="37" spans="1:5" x14ac:dyDescent="0.25">
      <c r="A37" s="27" t="s">
        <v>93</v>
      </c>
      <c r="B37" s="28" t="s">
        <v>96</v>
      </c>
      <c r="C37" s="28" t="s">
        <v>16</v>
      </c>
      <c r="D37" s="29">
        <v>11.5</v>
      </c>
      <c r="E37" s="28" t="s">
        <v>97</v>
      </c>
    </row>
    <row r="38" spans="1:5" x14ac:dyDescent="0.25">
      <c r="A38" s="23" t="s">
        <v>93</v>
      </c>
      <c r="B38" s="24" t="s">
        <v>98</v>
      </c>
      <c r="C38" s="24" t="s">
        <v>16</v>
      </c>
      <c r="D38" s="25">
        <v>12.8</v>
      </c>
      <c r="E38" s="24" t="s">
        <v>99</v>
      </c>
    </row>
    <row r="39" spans="1:5" x14ac:dyDescent="0.25">
      <c r="A39" s="27" t="s">
        <v>93</v>
      </c>
      <c r="B39" s="28" t="s">
        <v>100</v>
      </c>
      <c r="C39" s="28" t="s">
        <v>16</v>
      </c>
      <c r="D39" s="29">
        <v>3.2</v>
      </c>
      <c r="E39" s="30" t="s">
        <v>24</v>
      </c>
    </row>
    <row r="40" spans="1:5" x14ac:dyDescent="0.25">
      <c r="A40" s="23" t="s">
        <v>93</v>
      </c>
      <c r="B40" s="24" t="s">
        <v>101</v>
      </c>
      <c r="C40" s="24" t="s">
        <v>16</v>
      </c>
      <c r="D40" s="25">
        <v>3.8</v>
      </c>
      <c r="E40" s="26" t="s">
        <v>24</v>
      </c>
    </row>
    <row r="41" spans="1:5" x14ac:dyDescent="0.25">
      <c r="A41" s="27" t="s">
        <v>93</v>
      </c>
      <c r="B41" s="28" t="s">
        <v>102</v>
      </c>
      <c r="C41" s="28" t="s">
        <v>16</v>
      </c>
      <c r="D41" s="29">
        <v>3.5</v>
      </c>
      <c r="E41" s="28" t="s">
        <v>103</v>
      </c>
    </row>
    <row r="42" spans="1:5" x14ac:dyDescent="0.25">
      <c r="A42" s="23" t="s">
        <v>93</v>
      </c>
      <c r="B42" s="24" t="s">
        <v>104</v>
      </c>
      <c r="C42" s="24" t="s">
        <v>16</v>
      </c>
      <c r="D42" s="25">
        <v>0.45</v>
      </c>
      <c r="E42" s="26" t="s">
        <v>24</v>
      </c>
    </row>
    <row r="43" spans="1:5" x14ac:dyDescent="0.25">
      <c r="A43" s="27" t="s">
        <v>93</v>
      </c>
      <c r="B43" s="28" t="s">
        <v>105</v>
      </c>
      <c r="C43" s="28" t="s">
        <v>56</v>
      </c>
      <c r="D43" s="29">
        <v>14.5</v>
      </c>
      <c r="E43" s="30" t="s">
        <v>24</v>
      </c>
    </row>
    <row r="44" spans="1:5" x14ac:dyDescent="0.25">
      <c r="A44" s="23" t="s">
        <v>93</v>
      </c>
      <c r="B44" s="24" t="s">
        <v>106</v>
      </c>
      <c r="C44" s="24" t="s">
        <v>66</v>
      </c>
      <c r="D44" s="25">
        <v>6.8</v>
      </c>
      <c r="E44" s="24" t="s">
        <v>107</v>
      </c>
    </row>
    <row r="45" spans="1:5" x14ac:dyDescent="0.25">
      <c r="A45" s="27" t="s">
        <v>93</v>
      </c>
      <c r="B45" s="28" t="s">
        <v>108</v>
      </c>
      <c r="C45" s="28" t="s">
        <v>89</v>
      </c>
      <c r="D45" s="29">
        <v>18.5</v>
      </c>
      <c r="E45" s="30" t="s">
        <v>24</v>
      </c>
    </row>
    <row r="46" spans="1:5" x14ac:dyDescent="0.25">
      <c r="A46" s="23" t="s">
        <v>93</v>
      </c>
      <c r="B46" s="24" t="s">
        <v>109</v>
      </c>
      <c r="C46" s="24" t="s">
        <v>56</v>
      </c>
      <c r="D46" s="25">
        <v>28.5</v>
      </c>
      <c r="E46" s="24" t="s">
        <v>110</v>
      </c>
    </row>
    <row r="48" spans="1:5" x14ac:dyDescent="0.25">
      <c r="A48" s="22" t="s">
        <v>111</v>
      </c>
      <c r="B48" s="22"/>
      <c r="C48" s="22"/>
      <c r="D48" s="22"/>
      <c r="E48" s="22"/>
    </row>
  </sheetData>
  <mergeCells count="1">
    <mergeCell ref="A48:E48"/>
  </mergeCells>
  <pageMargins left="0.7" right="0.7" top="0.75" bottom="0.75" header="0.3" footer="0.3"/>
  <pageSetup paperSize="9" orientation="portrait" fitToWidth="1" fitToHeight="0"/>
  <headerFooter>
    <oddHeader>&amp;C&amp;BMaterialpreise — Referenzdatenbank&amp;R&amp;P / &amp;N</oddHeader>
    <oddFooter>&amp;Lwerkstatt-ratgeber.de&amp;R&amp;D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59E0B"/>
    <pageSetUpPr fitToPage="1"/>
  </sheetPr>
  <dimension ref="A1:D27"/>
  <sheetFormatPr defaultRowHeight="15" outlineLevelRow="0" outlineLevelCol="0" x14ac:dyDescent="55"/>
  <cols>
    <col min="1" max="1" width="16" customWidth="1"/>
    <col min="2" max="2" width="30" customWidth="1"/>
    <col min="3" max="3" width="18" customWidth="1"/>
    <col min="4" max="4" width="30" customWidth="1"/>
  </cols>
  <sheetData>
    <row r="1" ht="30" customHeight="1" spans="1:4" x14ac:dyDescent="0.25">
      <c r="A1" s="32" t="s">
        <v>112</v>
      </c>
      <c r="B1" s="32"/>
      <c r="C1" s="32"/>
      <c r="D1" s="32"/>
    </row>
    <row r="3" ht="28" customHeight="1" spans="1:4" x14ac:dyDescent="0.25">
      <c r="A3" s="3" t="s">
        <v>113</v>
      </c>
      <c r="B3" s="3" t="s">
        <v>114</v>
      </c>
      <c r="C3" s="3" t="s">
        <v>12</v>
      </c>
      <c r="D3" s="3" t="s">
        <v>35</v>
      </c>
    </row>
    <row r="4" spans="1:4" x14ac:dyDescent="0.25">
      <c r="A4" s="33" t="s">
        <v>36</v>
      </c>
      <c r="B4" s="34" t="s">
        <v>115</v>
      </c>
      <c r="C4" s="35" t="s">
        <v>116</v>
      </c>
      <c r="D4" s="34" t="s">
        <v>117</v>
      </c>
    </row>
    <row r="5" spans="1:4" x14ac:dyDescent="0.25">
      <c r="A5" s="36" t="s">
        <v>36</v>
      </c>
      <c r="B5" s="37" t="s">
        <v>118</v>
      </c>
      <c r="C5" s="38" t="s">
        <v>119</v>
      </c>
      <c r="D5" s="37" t="s">
        <v>120</v>
      </c>
    </row>
    <row r="6" spans="1:4" x14ac:dyDescent="0.25">
      <c r="A6" s="33" t="s">
        <v>36</v>
      </c>
      <c r="B6" s="34" t="s">
        <v>121</v>
      </c>
      <c r="C6" s="35" t="s">
        <v>122</v>
      </c>
      <c r="D6" s="34" t="s">
        <v>123</v>
      </c>
    </row>
    <row r="7" spans="1:4" x14ac:dyDescent="0.25">
      <c r="A7" s="36" t="s">
        <v>36</v>
      </c>
      <c r="B7" s="37" t="s">
        <v>124</v>
      </c>
      <c r="C7" s="38" t="s">
        <v>125</v>
      </c>
      <c r="D7" s="37" t="s">
        <v>126</v>
      </c>
    </row>
    <row r="8" spans="1:4" x14ac:dyDescent="0.25">
      <c r="A8" s="33" t="s">
        <v>36</v>
      </c>
      <c r="B8" s="34" t="s">
        <v>127</v>
      </c>
      <c r="C8" s="35" t="s">
        <v>128</v>
      </c>
      <c r="D8" s="34" t="s">
        <v>129</v>
      </c>
    </row>
    <row r="9" spans="1:4" x14ac:dyDescent="0.25">
      <c r="A9" s="39" t="s">
        <v>24</v>
      </c>
      <c r="B9" s="39" t="s">
        <v>24</v>
      </c>
      <c r="C9" s="40" t="s">
        <v>24</v>
      </c>
      <c r="D9" s="39" t="s">
        <v>24</v>
      </c>
    </row>
    <row r="10" spans="1:4" x14ac:dyDescent="0.25">
      <c r="A10" s="33" t="s">
        <v>51</v>
      </c>
      <c r="B10" s="34" t="s">
        <v>130</v>
      </c>
      <c r="C10" s="35" t="s">
        <v>131</v>
      </c>
      <c r="D10" s="34" t="s">
        <v>132</v>
      </c>
    </row>
    <row r="11" spans="1:4" x14ac:dyDescent="0.25">
      <c r="A11" s="36" t="s">
        <v>51</v>
      </c>
      <c r="B11" s="37" t="s">
        <v>133</v>
      </c>
      <c r="C11" s="38" t="s">
        <v>125</v>
      </c>
      <c r="D11" s="37" t="s">
        <v>134</v>
      </c>
    </row>
    <row r="12" spans="1:4" x14ac:dyDescent="0.25">
      <c r="A12" s="33" t="s">
        <v>51</v>
      </c>
      <c r="B12" s="34" t="s">
        <v>135</v>
      </c>
      <c r="C12" s="35" t="s">
        <v>116</v>
      </c>
      <c r="D12" s="34" t="s">
        <v>136</v>
      </c>
    </row>
    <row r="13" spans="1:4" x14ac:dyDescent="0.25">
      <c r="A13" s="36" t="s">
        <v>51</v>
      </c>
      <c r="B13" s="37" t="s">
        <v>137</v>
      </c>
      <c r="C13" s="38" t="s">
        <v>128</v>
      </c>
      <c r="D13" s="37" t="s">
        <v>138</v>
      </c>
    </row>
    <row r="14" spans="1:4" x14ac:dyDescent="0.25">
      <c r="A14" s="39" t="s">
        <v>24</v>
      </c>
      <c r="B14" s="39" t="s">
        <v>24</v>
      </c>
      <c r="C14" s="40" t="s">
        <v>24</v>
      </c>
      <c r="D14" s="39" t="s">
        <v>24</v>
      </c>
    </row>
    <row r="15" spans="1:4" x14ac:dyDescent="0.25">
      <c r="A15" s="36" t="s">
        <v>74</v>
      </c>
      <c r="B15" s="37" t="s">
        <v>139</v>
      </c>
      <c r="C15" s="38" t="s">
        <v>122</v>
      </c>
      <c r="D15" s="37" t="s">
        <v>140</v>
      </c>
    </row>
    <row r="16" spans="1:4" x14ac:dyDescent="0.25">
      <c r="A16" s="33" t="s">
        <v>74</v>
      </c>
      <c r="B16" s="34" t="s">
        <v>141</v>
      </c>
      <c r="C16" s="35" t="s">
        <v>142</v>
      </c>
      <c r="D16" s="34" t="s">
        <v>143</v>
      </c>
    </row>
    <row r="17" spans="1:4" x14ac:dyDescent="0.25">
      <c r="A17" s="36" t="s">
        <v>74</v>
      </c>
      <c r="B17" s="37" t="s">
        <v>144</v>
      </c>
      <c r="C17" s="38" t="s">
        <v>145</v>
      </c>
      <c r="D17" s="37" t="s">
        <v>146</v>
      </c>
    </row>
    <row r="18" spans="1:4" x14ac:dyDescent="0.25">
      <c r="A18" s="33" t="s">
        <v>74</v>
      </c>
      <c r="B18" s="34" t="s">
        <v>147</v>
      </c>
      <c r="C18" s="35" t="s">
        <v>148</v>
      </c>
      <c r="D18" s="34" t="s">
        <v>149</v>
      </c>
    </row>
    <row r="19" spans="1:4" x14ac:dyDescent="0.25">
      <c r="A19" s="36" t="s">
        <v>74</v>
      </c>
      <c r="B19" s="37" t="s">
        <v>150</v>
      </c>
      <c r="C19" s="38" t="s">
        <v>151</v>
      </c>
      <c r="D19" s="37" t="s">
        <v>152</v>
      </c>
    </row>
    <row r="20" spans="1:4" x14ac:dyDescent="0.25">
      <c r="A20" s="39" t="s">
        <v>24</v>
      </c>
      <c r="B20" s="39" t="s">
        <v>24</v>
      </c>
      <c r="C20" s="40" t="s">
        <v>24</v>
      </c>
      <c r="D20" s="39" t="s">
        <v>24</v>
      </c>
    </row>
    <row r="21" spans="1:4" x14ac:dyDescent="0.25">
      <c r="A21" s="36" t="s">
        <v>93</v>
      </c>
      <c r="B21" s="37" t="s">
        <v>153</v>
      </c>
      <c r="C21" s="38" t="s">
        <v>122</v>
      </c>
      <c r="D21" s="37" t="s">
        <v>154</v>
      </c>
    </row>
    <row r="22" spans="1:4" x14ac:dyDescent="0.25">
      <c r="A22" s="33" t="s">
        <v>93</v>
      </c>
      <c r="B22" s="34" t="s">
        <v>155</v>
      </c>
      <c r="C22" s="35" t="s">
        <v>156</v>
      </c>
      <c r="D22" s="34" t="s">
        <v>157</v>
      </c>
    </row>
    <row r="23" spans="1:4" x14ac:dyDescent="0.25">
      <c r="A23" s="36" t="s">
        <v>93</v>
      </c>
      <c r="B23" s="37" t="s">
        <v>158</v>
      </c>
      <c r="C23" s="38" t="s">
        <v>116</v>
      </c>
      <c r="D23" s="37" t="s">
        <v>159</v>
      </c>
    </row>
    <row r="24" spans="1:4" x14ac:dyDescent="0.25">
      <c r="A24" s="33" t="s">
        <v>93</v>
      </c>
      <c r="B24" s="34" t="s">
        <v>160</v>
      </c>
      <c r="C24" s="35" t="s">
        <v>156</v>
      </c>
      <c r="D24" s="34" t="s">
        <v>161</v>
      </c>
    </row>
    <row r="25" spans="1:4" x14ac:dyDescent="0.25">
      <c r="A25" s="36" t="s">
        <v>93</v>
      </c>
      <c r="B25" s="37" t="s">
        <v>162</v>
      </c>
      <c r="C25" s="38" t="s">
        <v>163</v>
      </c>
      <c r="D25" s="37" t="s">
        <v>164</v>
      </c>
    </row>
    <row r="27" spans="1:4" x14ac:dyDescent="0.25">
      <c r="A27" s="41" t="s">
        <v>165</v>
      </c>
      <c r="B27" s="41"/>
      <c r="C27" s="41"/>
      <c r="D27" s="41"/>
    </row>
  </sheetData>
  <mergeCells count="2">
    <mergeCell ref="A1:D1"/>
    <mergeCell ref="A27:D27"/>
  </mergeCells>
  <pageMargins left="0.7" right="0.7" top="0.75" bottom="0.75" header="0.3" footer="0.3"/>
  <pageSetup paperSize="9" orientation="portrait" fitToWidth="1" fitToHeight="0"/>
  <headerFooter>
    <oddHeader>&amp;C&amp;BVerschnitt-Tabellen&amp;R&amp;P / &amp;N</oddHeader>
    <oddFooter>&amp;Lwerkstatt-ratgeber.de&amp;R&amp;D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0B981"/>
    <pageSetUpPr fitToPage="1"/>
  </sheetPr>
  <dimension ref="B2:B38"/>
  <sheetFormatPr defaultRowHeight="15" outlineLevelRow="0" outlineLevelCol="0" x14ac:dyDescent="55"/>
  <cols>
    <col min="1" max="1" width="3" customWidth="1"/>
    <col min="2" max="2" width="85" customWidth="1"/>
  </cols>
  <sheetData>
    <row r="2" spans="2:2" x14ac:dyDescent="0.25">
      <c r="B2" s="42" t="s">
        <v>166</v>
      </c>
    </row>
    <row r="4" spans="2:2" x14ac:dyDescent="0.25">
      <c r="B4" s="43" t="s">
        <v>167</v>
      </c>
    </row>
    <row r="6" spans="2:2" x14ac:dyDescent="0.25">
      <c r="B6" s="44" t="s">
        <v>168</v>
      </c>
    </row>
    <row r="7" spans="2:2" x14ac:dyDescent="0.25">
      <c r="B7" s="44" t="s">
        <v>169</v>
      </c>
    </row>
    <row r="8" spans="2:2" x14ac:dyDescent="0.25">
      <c r="B8" s="44" t="s">
        <v>170</v>
      </c>
    </row>
    <row r="9" spans="2:2" x14ac:dyDescent="0.25">
      <c r="B9" s="44" t="s">
        <v>171</v>
      </c>
    </row>
    <row r="10" spans="2:2" x14ac:dyDescent="0.25">
      <c r="B10" s="44" t="s">
        <v>172</v>
      </c>
    </row>
    <row r="11" spans="2:2" x14ac:dyDescent="0.25">
      <c r="B11" s="44" t="s">
        <v>173</v>
      </c>
    </row>
    <row r="13" spans="2:2" x14ac:dyDescent="0.25">
      <c r="B13" s="43" t="s">
        <v>174</v>
      </c>
    </row>
    <row r="15" spans="2:2" x14ac:dyDescent="0.25">
      <c r="B15" s="45" t="s">
        <v>175</v>
      </c>
    </row>
    <row r="17" spans="2:2" x14ac:dyDescent="0.25">
      <c r="B17" s="44" t="s">
        <v>176</v>
      </c>
    </row>
    <row r="18" spans="2:2" x14ac:dyDescent="0.25">
      <c r="B18" s="44" t="s">
        <v>177</v>
      </c>
    </row>
    <row r="20" spans="2:2" x14ac:dyDescent="0.25">
      <c r="B20" s="43" t="s">
        <v>178</v>
      </c>
    </row>
    <row r="22" spans="2:2" x14ac:dyDescent="0.25">
      <c r="B22" s="44" t="s">
        <v>179</v>
      </c>
    </row>
    <row r="23" spans="2:2" x14ac:dyDescent="0.25">
      <c r="B23" s="44" t="s">
        <v>180</v>
      </c>
    </row>
    <row r="25" spans="2:2" x14ac:dyDescent="0.25">
      <c r="B25" s="43" t="s">
        <v>181</v>
      </c>
    </row>
    <row r="27" spans="2:2" x14ac:dyDescent="0.25">
      <c r="B27" s="44" t="s">
        <v>182</v>
      </c>
    </row>
    <row r="28" spans="2:2" x14ac:dyDescent="0.25">
      <c r="B28" s="44" t="s">
        <v>183</v>
      </c>
    </row>
    <row r="30" spans="2:2" x14ac:dyDescent="0.25">
      <c r="B30" s="43" t="s">
        <v>184</v>
      </c>
    </row>
    <row r="32" spans="2:2" x14ac:dyDescent="0.25">
      <c r="B32" s="44" t="s">
        <v>185</v>
      </c>
    </row>
    <row r="33" spans="2:2" x14ac:dyDescent="0.25">
      <c r="B33" s="44" t="s">
        <v>186</v>
      </c>
    </row>
    <row r="34" spans="2:2" x14ac:dyDescent="0.25">
      <c r="B34" s="44" t="s">
        <v>187</v>
      </c>
    </row>
    <row r="35" spans="2:2" x14ac:dyDescent="0.25">
      <c r="B35" s="44" t="s">
        <v>188</v>
      </c>
    </row>
    <row r="36" spans="2:2" x14ac:dyDescent="0.25">
      <c r="B36" s="44" t="s">
        <v>189</v>
      </c>
    </row>
    <row r="38" spans="2:2" x14ac:dyDescent="0.25">
      <c r="B38" s="46" t="s">
        <v>190</v>
      </c>
    </row>
  </sheetData>
  <pageMargins left="0.7" right="0.7" top="0.75" bottom="0.75" header="0.3" footer="0.3"/>
  <pageSetup paperSize="9" orientation="portrait" fitToWidth="1" fitToHeight="0"/>
  <headerFooter>
    <oddHeader>&amp;C&amp;BMaterialkostenkalkulator — Anleitung&amp;R&amp;P / &amp;N</oddHeader>
    <oddFooter>&amp;Lwerkstatt-ratgeber.de&amp;R&amp;D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Kalkulation</vt:lpstr>
      <vt:lpstr>Materialpreise</vt:lpstr>
      <vt:lpstr>Verschnitt-Tabellen</vt:lpstr>
      <vt:lpstr>Anleitung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werkstatt-ratgeber.de</dc:creator>
  <dc:title/>
  <dc:subject/>
  <dc:description/>
  <cp:keywords/>
  <cp:category/>
  <cp:lastModifiedBy>Unknown</cp:lastModifiedBy>
  <dcterms:created xsi:type="dcterms:W3CDTF">2026-02-28T17:21:46Z</dcterms:created>
  <dcterms:modified xsi:type="dcterms:W3CDTF">2026-02-28T17:21:46Z</dcterms:modified>
</cp:coreProperties>
</file>